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CAMINO\simuladores\"/>
    </mc:Choice>
  </mc:AlternateContent>
  <xr:revisionPtr revIDLastSave="0" documentId="13_ncr:1_{E946EC11-7DDC-45EB-9584-0E17EF8F58F5}" xr6:coauthVersionLast="36" xr6:coauthVersionMax="47" xr10:uidLastSave="{00000000-0000-0000-0000-000000000000}"/>
  <bookViews>
    <workbookView xWindow="-120" yWindow="-120" windowWidth="20730" windowHeight="11040" activeTab="1" xr2:uid="{5BCD358A-EC18-8048-86D9-D35110F55CD2}"/>
  </bookViews>
  <sheets>
    <sheet name="Instrucciones" sheetId="13" r:id="rId1"/>
    <sheet name="Autobaremo" sheetId="1" r:id="rId2"/>
  </sheets>
  <definedNames>
    <definedName name="_xlnm._FilterDatabase" localSheetId="1" hidden="1">Autobaremo!#REF!</definedName>
    <definedName name="_xlnm.Print_Area" localSheetId="1">Autobaremo!$D$1:$L$100</definedName>
    <definedName name="_xlnm.Print_Titles" localSheetId="1">Autobaremo!$9:$9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D80" i="1"/>
  <c r="D79" i="1"/>
  <c r="D77" i="1"/>
  <c r="D78" i="1"/>
  <c r="K78" i="1" l="1"/>
  <c r="K79" i="1"/>
  <c r="K80" i="1"/>
  <c r="K77" i="1"/>
  <c r="V26" i="1"/>
  <c r="W26" i="1" s="1"/>
  <c r="V25" i="1"/>
  <c r="W25" i="1" s="1"/>
  <c r="V24" i="1"/>
  <c r="W24" i="1" s="1"/>
  <c r="V23" i="1"/>
  <c r="W23" i="1" s="1"/>
  <c r="V22" i="1"/>
  <c r="W22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5" i="1"/>
  <c r="W15" i="1" s="1"/>
  <c r="V14" i="1"/>
  <c r="W14" i="1" s="1"/>
  <c r="V13" i="1"/>
  <c r="W13" i="1" s="1"/>
  <c r="V12" i="1"/>
  <c r="W12" i="1" s="1"/>
  <c r="V11" i="1"/>
  <c r="W11" i="1" s="1"/>
  <c r="V10" i="1"/>
  <c r="W10" i="1" s="1"/>
  <c r="V27" i="1" l="1"/>
  <c r="W27" i="1" s="1"/>
  <c r="V28" i="1"/>
  <c r="W28" i="1" s="1"/>
  <c r="V29" i="1"/>
  <c r="W29" i="1" s="1"/>
  <c r="V30" i="1"/>
  <c r="W30" i="1" s="1"/>
  <c r="V31" i="1"/>
  <c r="W31" i="1" s="1"/>
  <c r="V32" i="1"/>
  <c r="W32" i="1" s="1"/>
  <c r="V33" i="1"/>
  <c r="W33" i="1" s="1"/>
  <c r="V34" i="1"/>
  <c r="W34" i="1" s="1"/>
  <c r="V35" i="1"/>
  <c r="W35" i="1" s="1"/>
  <c r="V36" i="1"/>
  <c r="W36" i="1" s="1"/>
  <c r="V37" i="1"/>
  <c r="W37" i="1" s="1"/>
  <c r="V38" i="1"/>
  <c r="W38" i="1" s="1"/>
  <c r="V39" i="1"/>
  <c r="W39" i="1" s="1"/>
  <c r="V40" i="1"/>
  <c r="W40" i="1" s="1"/>
  <c r="V41" i="1"/>
  <c r="W41" i="1" s="1"/>
  <c r="V42" i="1"/>
  <c r="W42" i="1" s="1"/>
  <c r="V43" i="1"/>
  <c r="W43" i="1" s="1"/>
  <c r="V44" i="1"/>
  <c r="W44" i="1" s="1"/>
  <c r="V45" i="1"/>
  <c r="W45" i="1" s="1"/>
  <c r="V46" i="1"/>
  <c r="W46" i="1" s="1"/>
  <c r="V47" i="1"/>
  <c r="W47" i="1" s="1"/>
  <c r="V48" i="1"/>
  <c r="W48" i="1" s="1"/>
  <c r="V49" i="1"/>
  <c r="W49" i="1" s="1"/>
  <c r="V50" i="1"/>
  <c r="W50" i="1" s="1"/>
  <c r="V51" i="1"/>
  <c r="W51" i="1" s="1"/>
  <c r="V52" i="1"/>
  <c r="W52" i="1" s="1"/>
  <c r="V53" i="1"/>
  <c r="W53" i="1" s="1"/>
  <c r="V54" i="1"/>
  <c r="W54" i="1" s="1"/>
  <c r="V55" i="1"/>
  <c r="W55" i="1" s="1"/>
  <c r="V56" i="1"/>
  <c r="W56" i="1" s="1"/>
  <c r="V57" i="1"/>
  <c r="W57" i="1" s="1"/>
  <c r="V58" i="1"/>
  <c r="W58" i="1" s="1"/>
  <c r="V59" i="1"/>
  <c r="W59" i="1" s="1"/>
  <c r="V60" i="1"/>
  <c r="W60" i="1" s="1"/>
  <c r="V61" i="1"/>
  <c r="W61" i="1" s="1"/>
  <c r="V62" i="1"/>
  <c r="W62" i="1" s="1"/>
  <c r="V63" i="1"/>
  <c r="W63" i="1" s="1"/>
  <c r="V64" i="1"/>
  <c r="W64" i="1" s="1"/>
  <c r="V65" i="1"/>
  <c r="W65" i="1" s="1"/>
  <c r="V66" i="1"/>
  <c r="W66" i="1" s="1"/>
  <c r="V67" i="1"/>
  <c r="W67" i="1" s="1"/>
  <c r="V68" i="1"/>
  <c r="W68" i="1" s="1"/>
  <c r="V69" i="1"/>
  <c r="W69" i="1" s="1"/>
  <c r="V70" i="1"/>
  <c r="W70" i="1" s="1"/>
  <c r="V71" i="1"/>
  <c r="W71" i="1" s="1"/>
  <c r="V72" i="1"/>
  <c r="W72" i="1" s="1"/>
  <c r="V73" i="1"/>
  <c r="W73" i="1" s="1"/>
  <c r="V74" i="1"/>
  <c r="W74" i="1" s="1"/>
  <c r="V75" i="1"/>
  <c r="W75" i="1" s="1"/>
  <c r="V76" i="1"/>
  <c r="W76" i="1" s="1"/>
  <c r="K18" i="1" l="1"/>
  <c r="K19" i="1"/>
  <c r="K20" i="1"/>
  <c r="K21" i="1"/>
  <c r="K22" i="1"/>
  <c r="K29" i="1"/>
  <c r="K30" i="1"/>
  <c r="K31" i="1"/>
  <c r="K32" i="1"/>
  <c r="K33" i="1"/>
  <c r="K34" i="1"/>
  <c r="K35" i="1"/>
  <c r="K44" i="1"/>
  <c r="K45" i="1"/>
  <c r="K46" i="1"/>
  <c r="K47" i="1"/>
  <c r="K48" i="1"/>
  <c r="K49" i="1"/>
  <c r="K57" i="1"/>
  <c r="K58" i="1"/>
  <c r="K59" i="1"/>
  <c r="K60" i="1"/>
  <c r="K61" i="1"/>
  <c r="K62" i="1"/>
  <c r="K63" i="1"/>
  <c r="K71" i="1"/>
  <c r="K72" i="1"/>
  <c r="K73" i="1"/>
  <c r="K74" i="1"/>
  <c r="K75" i="1"/>
  <c r="K76" i="1"/>
  <c r="K41" i="1" l="1"/>
  <c r="K10" i="1" l="1"/>
  <c r="K11" i="1"/>
  <c r="K13" i="1"/>
  <c r="K14" i="1"/>
  <c r="K15" i="1"/>
  <c r="K23" i="1"/>
  <c r="K16" i="1"/>
  <c r="K17" i="1"/>
  <c r="K24" i="1"/>
  <c r="K36" i="1"/>
  <c r="K37" i="1"/>
  <c r="K25" i="1"/>
  <c r="K26" i="1"/>
  <c r="K27" i="1"/>
  <c r="K28" i="1"/>
  <c r="K38" i="1"/>
  <c r="K39" i="1"/>
  <c r="K50" i="1"/>
  <c r="K51" i="1"/>
  <c r="K40" i="1"/>
  <c r="K52" i="1"/>
  <c r="K53" i="1"/>
  <c r="K64" i="1"/>
  <c r="K65" i="1"/>
  <c r="K66" i="1"/>
  <c r="K42" i="1"/>
  <c r="K54" i="1"/>
  <c r="K55" i="1"/>
  <c r="K43" i="1"/>
  <c r="K67" i="1"/>
  <c r="K68" i="1"/>
  <c r="K56" i="1"/>
  <c r="K69" i="1"/>
  <c r="K70" i="1"/>
  <c r="E93" i="1" l="1"/>
  <c r="B43" i="1"/>
  <c r="B42" i="1"/>
  <c r="B68" i="1"/>
  <c r="B56" i="1"/>
  <c r="B69" i="1"/>
  <c r="B54" i="1"/>
  <c r="B70" i="1"/>
  <c r="B55" i="1"/>
  <c r="B67" i="1"/>
  <c r="D12" i="1"/>
  <c r="F8" i="1" l="1"/>
  <c r="I8" i="1"/>
  <c r="I98" i="1"/>
  <c r="I94" i="1"/>
  <c r="I97" i="1"/>
  <c r="K12" i="1"/>
  <c r="I95" i="1" l="1"/>
  <c r="J95" i="1" l="1"/>
  <c r="D4" i="1"/>
  <c r="I99" i="1" s="1"/>
  <c r="I96" i="1"/>
  <c r="I100" i="1" s="1"/>
  <c r="K96" i="1" l="1"/>
</calcChain>
</file>

<file path=xl/sharedStrings.xml><?xml version="1.0" encoding="utf-8"?>
<sst xmlns="http://schemas.openxmlformats.org/spreadsheetml/2006/main" count="302" uniqueCount="213">
  <si>
    <t>PLAN 2023</t>
  </si>
  <si>
    <t>ECTS</t>
  </si>
  <si>
    <t>Cálculo</t>
  </si>
  <si>
    <t>Análisis Matemático</t>
  </si>
  <si>
    <t>Álgebra Lineal y Geometría</t>
  </si>
  <si>
    <t>Matemática Aplicada</t>
  </si>
  <si>
    <t>Métodos Numéricos</t>
  </si>
  <si>
    <t>Fundamentos de Ingeniería Gráfica</t>
  </si>
  <si>
    <t>Ingeniería Gráfica I</t>
  </si>
  <si>
    <t>Fundamentos de Informática</t>
  </si>
  <si>
    <t>Física</t>
  </si>
  <si>
    <t>Mecánica en la Ingeniería</t>
  </si>
  <si>
    <t>Mecánica para Ingenieros</t>
  </si>
  <si>
    <t>Geología</t>
  </si>
  <si>
    <t>Ingeniería Geomática, sistemas de información geográfica y topografía</t>
  </si>
  <si>
    <t>Topografía</t>
  </si>
  <si>
    <t>Ciencia y Tecnología de Materiales</t>
  </si>
  <si>
    <t>Teoría de Estructuras</t>
  </si>
  <si>
    <t>Hormigón Armado</t>
  </si>
  <si>
    <t>Estructuras Metálicas</t>
  </si>
  <si>
    <t>Mecánica de Suelos y Rocas</t>
  </si>
  <si>
    <t>Mecánica de Suelos y Rocas. Geotecnia</t>
  </si>
  <si>
    <t>Hidráulica e Hidrología</t>
  </si>
  <si>
    <t>Electrotecnia</t>
  </si>
  <si>
    <t>Evaluación y Gestión Ambiental de Infraestructuras</t>
  </si>
  <si>
    <t>Impacto Ambiental</t>
  </si>
  <si>
    <t>Procedimientos de Construcción I</t>
  </si>
  <si>
    <t>Seguridad y Salud en las Obras de Construcción</t>
  </si>
  <si>
    <t>Organización y Gestión de Proyectos</t>
  </si>
  <si>
    <t>Geometría Diferencial</t>
  </si>
  <si>
    <t>Ampliación de Matemáticas</t>
  </si>
  <si>
    <t>Ingeniería Gráfica Asistida por Ordenador</t>
  </si>
  <si>
    <t>Ingeniería Gráfica II</t>
  </si>
  <si>
    <t>Geotecnia y Cimientos en la Ingeniería Civil</t>
  </si>
  <si>
    <t>Cimientos en la Ingeniería Civil</t>
  </si>
  <si>
    <t>Análisis de Estructuras</t>
  </si>
  <si>
    <t>Planificación Territorial y Urbana</t>
  </si>
  <si>
    <t>Planificación Territorial e Historia de la Ingeniería Civil</t>
  </si>
  <si>
    <t>Caminos</t>
  </si>
  <si>
    <t>Ferrocarriles</t>
  </si>
  <si>
    <t>Ingeniería Sanitaria</t>
  </si>
  <si>
    <t>Obras Hidráulicas I</t>
  </si>
  <si>
    <t>Gestión Integral de Puertos y Costas</t>
  </si>
  <si>
    <t>Caminos y Aeropuertos</t>
  </si>
  <si>
    <t>Ferrocarriles y Transporte Guiado</t>
  </si>
  <si>
    <t>Ingeniería Sanitaria Urbana</t>
  </si>
  <si>
    <t>Luminotecnia</t>
  </si>
  <si>
    <t>Sistemas de Transporte</t>
  </si>
  <si>
    <t>Intermodalidad: Infraestructuras y Servicios</t>
  </si>
  <si>
    <t>Urbanística y Ordenación del Territorio</t>
  </si>
  <si>
    <t>Urbanismo</t>
  </si>
  <si>
    <t>Curso</t>
  </si>
  <si>
    <t>Optatividad</t>
  </si>
  <si>
    <t>ASIGNATURAS Plan 2010</t>
  </si>
  <si>
    <t>ASIGNATURAS Plan 2023</t>
  </si>
  <si>
    <t>marcar las superadas</t>
  </si>
  <si>
    <t>ADAPTACIÓN</t>
  </si>
  <si>
    <t xml:space="preserve">ECTS </t>
  </si>
  <si>
    <t xml:space="preserve">Curso </t>
  </si>
  <si>
    <t>&lt;NUEVA ASIGNATURA&gt;</t>
  </si>
  <si>
    <t>Suma de cr. superados:</t>
  </si>
  <si>
    <t>Suma de cr. que se pueden adaptar:</t>
  </si>
  <si>
    <t>DNI/NIE:</t>
  </si>
  <si>
    <t>Primero:</t>
  </si>
  <si>
    <t>Segundo:</t>
  </si>
  <si>
    <t>Tercero:</t>
  </si>
  <si>
    <t>Cuarto:</t>
  </si>
  <si>
    <t>Créd.</t>
  </si>
  <si>
    <r>
      <t xml:space="preserve">Se adaptan en </t>
    </r>
    <r>
      <rPr>
        <b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scheme val="minor"/>
      </rPr>
      <t>:</t>
    </r>
  </si>
  <si>
    <t>T</t>
  </si>
  <si>
    <t>B</t>
  </si>
  <si>
    <t>TR</t>
  </si>
  <si>
    <t>TIPO</t>
  </si>
  <si>
    <t>OPT</t>
  </si>
  <si>
    <t>*</t>
  </si>
  <si>
    <t>a impartir cada una de ellas, según el curso al que están adscritas.</t>
  </si>
  <si>
    <r>
      <t xml:space="preserve">  En caso de querer pedir formalmente la</t>
    </r>
    <r>
      <rPr>
        <b/>
        <sz val="12"/>
        <color theme="1"/>
        <rFont val="Calibri"/>
        <family val="2"/>
        <scheme val="minor"/>
      </rPr>
      <t xml:space="preserve"> ADAPTACIÓN</t>
    </r>
    <r>
      <rPr>
        <sz val="12"/>
        <color theme="1"/>
        <rFont val="Calibri"/>
        <family val="2"/>
        <scheme val="minor"/>
      </rPr>
      <t>:</t>
    </r>
  </si>
  <si>
    <t>1º.</t>
  </si>
  <si>
    <t>2º.</t>
  </si>
  <si>
    <t>curso2010</t>
  </si>
  <si>
    <t>RESUMEN para plan nuevo</t>
  </si>
  <si>
    <t>MENCIÓN:</t>
  </si>
  <si>
    <t>eliminar esta fila. Todos los estudiantes son de la mención TSU</t>
  </si>
  <si>
    <t>PLAN 2017</t>
  </si>
  <si>
    <t>Apellidos y nombre:</t>
  </si>
  <si>
    <t>Quinto:</t>
  </si>
  <si>
    <t>Primero ha de cumplimentar el autobaremo</t>
  </si>
  <si>
    <t>Le irán apareciendo las adaptaciones correspondientes en el plan nuevo</t>
  </si>
  <si>
    <t>Imprimir
ADAPTACIÓN</t>
  </si>
  <si>
    <r>
      <t xml:space="preserve">Aquí no hay que rellenar nada. Las asignaturas aparecen </t>
    </r>
    <r>
      <rPr>
        <u/>
        <sz val="12"/>
        <color theme="1"/>
        <rFont val="Calibri"/>
        <family val="2"/>
        <scheme val="minor"/>
      </rPr>
      <t>ordenadas por cursos</t>
    </r>
    <r>
      <rPr>
        <sz val="12"/>
        <color theme="1"/>
        <rFont val="Calibri"/>
        <family val="2"/>
        <scheme val="minor"/>
      </rPr>
      <t xml:space="preserve"> en</t>
    </r>
  </si>
  <si>
    <r>
      <t xml:space="preserve">el plan 2023, con objeto de facilitar la </t>
    </r>
    <r>
      <rPr>
        <sz val="12"/>
        <color theme="8" tint="-0.499984740745262"/>
        <rFont val="Calibri"/>
        <family val="2"/>
        <scheme val="minor"/>
      </rPr>
      <t>visualización del cronograma</t>
    </r>
    <r>
      <rPr>
        <sz val="12"/>
        <color theme="1"/>
        <rFont val="Calibri"/>
        <family val="2"/>
        <scheme val="minor"/>
      </rPr>
      <t xml:space="preserve"> en que se empezará</t>
    </r>
  </si>
  <si>
    <t>3º.</t>
  </si>
  <si>
    <t>IMPORTANTE:</t>
  </si>
  <si>
    <t>Introducción a las Operaciones Financieras</t>
  </si>
  <si>
    <t>Contabilidad General</t>
  </si>
  <si>
    <t>Técnicas Cuantitativas I</t>
  </si>
  <si>
    <t>Técnicas Cuantitativas II</t>
  </si>
  <si>
    <t>Macroeconomía</t>
  </si>
  <si>
    <t>Dirección Comercial</t>
  </si>
  <si>
    <t>Introducción al Marketing (*)</t>
  </si>
  <si>
    <t>Contabilidad Financiera I</t>
  </si>
  <si>
    <t>Contabilidad Financiera II</t>
  </si>
  <si>
    <t>Análisis de Operaciones Financieras</t>
  </si>
  <si>
    <t>Dirección y Administración de Empresas</t>
  </si>
  <si>
    <t>Econometría</t>
  </si>
  <si>
    <t>Métodos Cuantitativos</t>
  </si>
  <si>
    <t>Economía Mundial</t>
  </si>
  <si>
    <t>Economía Española</t>
  </si>
  <si>
    <t>Dirección de Operaciones I</t>
  </si>
  <si>
    <t>Dirección de Recursos Humanos I (*)</t>
  </si>
  <si>
    <t>Organización de Empresas</t>
  </si>
  <si>
    <t>Contabilidad de Gestión</t>
  </si>
  <si>
    <t>Análisis de Estados Financieros</t>
  </si>
  <si>
    <t>Dirección Estratégica I</t>
  </si>
  <si>
    <t>Dirección Estratégica II</t>
  </si>
  <si>
    <t>Creación de Empresas</t>
  </si>
  <si>
    <t>Derecho Fiscal</t>
  </si>
  <si>
    <t>Dirección Financiera</t>
  </si>
  <si>
    <t>Microecomía</t>
  </si>
  <si>
    <t>Economía Política</t>
  </si>
  <si>
    <t>Introdución al derecho</t>
  </si>
  <si>
    <t>Trabajo Fin de Grado (ADE)</t>
  </si>
  <si>
    <t>Trabajo Fin de Grado  (Ing. Civil)</t>
  </si>
  <si>
    <t>Trabajo Fin de Grado (Ing. Civil)</t>
  </si>
  <si>
    <t>Historia del desarrollo económico mundial contemporáneo</t>
  </si>
  <si>
    <t>ESTE AUTOBAREMO ES SÓLO ORIENTATIVO PARA EL/LA ESTUDIANTE.
Si así lo solicita, la universidad procederá a la Adaptación que corresponda conforme a su expediente.</t>
  </si>
  <si>
    <t>PROPUESTA DE AUTOBAREMO de adaptación</t>
  </si>
  <si>
    <t>--</t>
  </si>
  <si>
    <r>
      <t xml:space="preserve">Puede </t>
    </r>
    <r>
      <rPr>
        <b/>
        <sz val="12"/>
        <color theme="1"/>
        <rFont val="Calibri"/>
        <family val="2"/>
        <scheme val="minor"/>
      </rPr>
      <t xml:space="preserve">Imprimir </t>
    </r>
    <r>
      <rPr>
        <sz val="12"/>
        <color theme="1"/>
        <rFont val="Calibri"/>
        <family val="2"/>
        <scheme val="minor"/>
      </rPr>
      <t>o exportar a PDF si desea presentar solicitud oficial de Adaptación</t>
    </r>
  </si>
  <si>
    <t>SEDE ELECTRÓNICA</t>
  </si>
  <si>
    <r>
      <t xml:space="preserve">Rellenar en </t>
    </r>
    <r>
      <rPr>
        <b/>
        <sz val="12"/>
        <color theme="1"/>
        <rFont val="Calibri"/>
        <family val="2"/>
        <scheme val="minor"/>
      </rPr>
      <t>[Autobaremo]</t>
    </r>
    <r>
      <rPr>
        <sz val="12"/>
        <color theme="1"/>
        <rFont val="Calibri"/>
        <family val="2"/>
        <scheme val="minor"/>
      </rPr>
      <t>:</t>
    </r>
  </si>
  <si>
    <r>
      <rPr>
        <i/>
        <sz val="12"/>
        <color theme="1"/>
        <rFont val="Calibri"/>
        <family val="2"/>
        <scheme val="minor"/>
      </rPr>
      <t xml:space="preserve"> - Nombre completo, DNI/NIE y también la Mención (</t>
    </r>
    <r>
      <rPr>
        <sz val="12"/>
        <color theme="1"/>
        <rFont val="Calibri"/>
        <family val="2"/>
        <scheme val="minor"/>
      </rPr>
      <t>si procede</t>
    </r>
    <r>
      <rPr>
        <i/>
        <sz val="12"/>
        <color theme="1"/>
        <rFont val="Calibri"/>
        <family val="2"/>
        <scheme val="minor"/>
      </rPr>
      <t>)</t>
    </r>
  </si>
  <si>
    <t xml:space="preserve"> - Marcar las asignaturas superadas</t>
  </si>
  <si>
    <t>Realizar solicitud en sede electrónica.</t>
  </si>
  <si>
    <t xml:space="preserve">Enlace en sede electrócnica: </t>
  </si>
  <si>
    <t>https://sede.ugr.es/procs/Gestion-Academica-Solicitud-de-reconocimiento-de-creditos/</t>
  </si>
  <si>
    <t>Fundamentos de dirección y administraccion de empresas</t>
  </si>
  <si>
    <t>x</t>
  </si>
  <si>
    <t>31</t>
  </si>
  <si>
    <t>32</t>
  </si>
  <si>
    <t>34</t>
  </si>
  <si>
    <t>36</t>
  </si>
  <si>
    <t>37</t>
  </si>
  <si>
    <t>38</t>
  </si>
  <si>
    <t>39</t>
  </si>
  <si>
    <t>40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</si>
  <si>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</si>
  <si>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</si>
  <si>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</si>
  <si>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</si>
  <si>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</si>
  <si>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</si>
  <si>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</si>
  <si>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</si>
  <si>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</si>
  <si>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</si>
  <si>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</si>
  <si>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</si>
  <si>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</si>
  <si>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</si>
  <si>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</si>
  <si>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</si>
  <si>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</si>
  <si>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</si>
  <si>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</si>
  <si>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</si>
  <si>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</si>
  <si>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</si>
  <si>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</si>
  <si>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</si>
  <si>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</si>
  <si>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</si>
  <si>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</si>
  <si>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</si>
  <si>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</si>
  <si>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</si>
  <si>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</si>
  <si>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</si>
  <si>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</si>
  <si>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</si>
  <si>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</si>
  <si>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</si>
  <si>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</si>
  <si>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</si>
  <si>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</si>
  <si>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</si>
  <si>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</si>
  <si>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</si>
  <si>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</si>
  <si>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</si>
  <si>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</si>
  <si>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</si>
  <si>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</si>
  <si>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</si>
  <si>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</si>
  <si>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</si>
  <si>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</si>
  <si>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</si>
  <si>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</si>
  <si>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23</t>
  </si>
  <si>
    <t>25</t>
  </si>
  <si>
    <t>27</t>
  </si>
  <si>
    <t>28</t>
  </si>
  <si>
    <t>29</t>
  </si>
  <si>
    <t>30</t>
  </si>
  <si>
    <r>
      <t xml:space="preserve">TABLA DE EQUIVALENCIAS PARA LA ADAPTACIÓN DE </t>
    </r>
    <r>
      <rPr>
        <b/>
        <sz val="9"/>
        <rFont val="Arial"/>
        <family val="2"/>
      </rPr>
      <t>DOBLE GRADO INGENIERÍA CIVIL  Y ADE</t>
    </r>
  </si>
  <si>
    <r>
      <t xml:space="preserve">  En la pestaña </t>
    </r>
    <r>
      <rPr>
        <b/>
        <sz val="12"/>
        <color rgb="FF0070C0"/>
        <rFont val="Calibri"/>
        <family val="2"/>
        <scheme val="minor"/>
      </rPr>
      <t xml:space="preserve">[Autobaremo] </t>
    </r>
    <r>
      <rPr>
        <sz val="12"/>
        <color rgb="FF0070C0"/>
        <rFont val="Calibri"/>
        <family val="2"/>
        <scheme val="minor"/>
      </rPr>
      <t>debe indicar las asignaturas superadas en el plan 2017</t>
    </r>
  </si>
  <si>
    <r>
      <rPr>
        <b/>
        <sz val="20"/>
        <color theme="1"/>
        <rFont val="Calibri"/>
        <family val="2"/>
        <scheme val="minor"/>
      </rPr>
      <t>Rellenar</t>
    </r>
    <r>
      <rPr>
        <sz val="16"/>
        <color theme="1"/>
        <rFont val="Calibri"/>
        <family val="2"/>
        <scheme val="minor"/>
      </rPr>
      <t xml:space="preserve">
AUTOBAREMO</t>
    </r>
  </si>
  <si>
    <r>
      <t xml:space="preserve">Imprimir en PDF la hoja </t>
    </r>
    <r>
      <rPr>
        <b/>
        <sz val="12"/>
        <color theme="1"/>
        <rFont val="Calibri"/>
        <family val="2"/>
        <scheme val="minor"/>
      </rPr>
      <t xml:space="preserve">[Adaptación]  </t>
    </r>
  </si>
  <si>
    <r>
      <t xml:space="preserve">Únicamente tiene que </t>
    </r>
    <r>
      <rPr>
        <b/>
        <sz val="12"/>
        <color theme="1"/>
        <rFont val="Calibri"/>
        <family val="2"/>
        <scheme val="minor"/>
      </rPr>
      <t>marcar</t>
    </r>
    <r>
      <rPr>
        <sz val="12"/>
        <color theme="1"/>
        <rFont val="Calibri"/>
        <family val="2"/>
        <scheme val="minor"/>
      </rPr>
      <t xml:space="preserve"> las asignaturas superadas</t>
    </r>
  </si>
  <si>
    <r>
      <t xml:space="preserve">* El pdf del punto 2 deberá incorporse a la solicitud oficial de adaptación, como </t>
    </r>
    <r>
      <rPr>
        <b/>
        <sz val="12"/>
        <color theme="1"/>
        <rFont val="Calibri"/>
        <family val="2"/>
        <scheme val="minor"/>
      </rPr>
      <t>anexo2.</t>
    </r>
  </si>
  <si>
    <t>* Además deberá incorporarse también el anexo1 que figura en la propia sede.</t>
  </si>
  <si>
    <r>
      <t xml:space="preserve">  Pestaña </t>
    </r>
    <r>
      <rPr>
        <b/>
        <sz val="12"/>
        <color rgb="FFC00000"/>
        <rFont val="Calibri"/>
        <family val="2"/>
        <scheme val="minor"/>
      </rPr>
      <t>[Adapt_doble]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</si>
</sst>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2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sz val="9"/>
      <color theme="2" tint="-0.499984740745262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0" tint="-0.14999847407452621"/>
      <name val="Arial"/>
      <family val="2"/>
    </font>
    <font>
      <sz val="12"/>
      <color theme="0"/>
      <name val="Calibri"/>
      <family val="2"/>
      <scheme val="minor"/>
    </font>
    <font>
      <i/>
      <sz val="9"/>
      <color rgb="FF000000"/>
      <name val="Arial"/>
      <family val="2"/>
    </font>
    <font>
      <i/>
      <sz val="12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sz val="12"/>
      <color rgb="FFFF0000"/>
      <name val="Calibri"/>
      <family val="2"/>
      <scheme val="minor"/>
    </font>
    <font>
      <sz val="9"/>
      <color rgb="FF92D050"/>
      <name val="Arial"/>
      <family val="2"/>
    </font>
    <font>
      <sz val="9"/>
      <color theme="2" tint="-9.9978637043366805E-2"/>
      <name val="Arial"/>
      <family val="2"/>
    </font>
    <font>
      <u/>
      <sz val="12"/>
      <color theme="10"/>
      <name val="Calibri"/>
      <family val="2"/>
      <scheme val="minor"/>
    </font>
    <font>
      <sz val="9"/>
      <color rgb="FF0070C0"/>
      <name val="Arial"/>
      <family val="2"/>
    </font>
    <font>
      <b/>
      <sz val="12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12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Protection="1">
      <protection hidden="1"/>
    </xf>
    <xf numFmtId="0" fontId="9" fillId="6" borderId="0" xfId="0" applyFont="1" applyFill="1" applyProtection="1">
      <protection hidden="1"/>
    </xf>
    <xf numFmtId="0" fontId="12" fillId="0" borderId="4" xfId="0" applyFont="1" applyBorder="1" applyAlignment="1" applyProtection="1">
      <alignment horizontal="right"/>
      <protection hidden="1"/>
    </xf>
    <xf numFmtId="0" fontId="0" fillId="7" borderId="7" xfId="0" applyFill="1" applyBorder="1" applyProtection="1">
      <protection hidden="1"/>
    </xf>
    <xf numFmtId="0" fontId="0" fillId="7" borderId="6" xfId="0" applyFill="1" applyBorder="1" applyProtection="1">
      <protection hidden="1"/>
    </xf>
    <xf numFmtId="0" fontId="2" fillId="2" borderId="2" xfId="0" applyFont="1" applyFill="1" applyBorder="1" applyAlignment="1" applyProtection="1">
      <alignment horizontal="right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right" vertical="center" wrapText="1"/>
      <protection hidden="1"/>
    </xf>
    <xf numFmtId="0" fontId="7" fillId="10" borderId="0" xfId="0" applyFont="1" applyFill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0" fillId="14" borderId="0" xfId="0" applyFill="1"/>
    <xf numFmtId="0" fontId="0" fillId="12" borderId="0" xfId="0" applyFill="1"/>
    <xf numFmtId="0" fontId="21" fillId="14" borderId="0" xfId="0" applyFont="1" applyFill="1"/>
    <xf numFmtId="0" fontId="0" fillId="14" borderId="0" xfId="0" applyFill="1" applyAlignment="1">
      <alignment horizontal="center"/>
    </xf>
    <xf numFmtId="0" fontId="0" fillId="9" borderId="0" xfId="0" applyFill="1"/>
    <xf numFmtId="0" fontId="22" fillId="9" borderId="0" xfId="0" applyFont="1" applyFill="1" applyAlignment="1">
      <alignment horizontal="center"/>
    </xf>
    <xf numFmtId="0" fontId="22" fillId="9" borderId="0" xfId="0" applyFont="1" applyFill="1"/>
    <xf numFmtId="0" fontId="23" fillId="9" borderId="0" xfId="0" applyFont="1" applyFill="1"/>
    <xf numFmtId="0" fontId="0" fillId="12" borderId="0" xfId="0" applyFill="1" applyAlignment="1">
      <alignment horizontal="center" vertical="center"/>
    </xf>
    <xf numFmtId="0" fontId="31" fillId="13" borderId="0" xfId="0" applyFont="1" applyFill="1" applyProtection="1">
      <protection hidden="1"/>
    </xf>
    <xf numFmtId="0" fontId="31" fillId="13" borderId="0" xfId="0" applyFont="1" applyFill="1"/>
    <xf numFmtId="0" fontId="2" fillId="15" borderId="0" xfId="0" applyFont="1" applyFill="1" applyAlignment="1">
      <alignment horizontal="center" vertical="center" wrapText="1"/>
    </xf>
    <xf numFmtId="0" fontId="24" fillId="12" borderId="0" xfId="0" applyFont="1" applyFill="1"/>
    <xf numFmtId="0" fontId="0" fillId="9" borderId="0" xfId="0" applyFill="1" applyAlignment="1" applyProtection="1">
      <alignment horizontal="center"/>
      <protection hidden="1"/>
    </xf>
    <xf numFmtId="0" fontId="9" fillId="0" borderId="0" xfId="0" quotePrefix="1" applyFont="1" applyProtection="1">
      <protection hidden="1"/>
    </xf>
    <xf numFmtId="0" fontId="34" fillId="12" borderId="0" xfId="1" applyFill="1"/>
    <xf numFmtId="0" fontId="5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6" fillId="0" borderId="0" xfId="0" quotePrefix="1" applyFont="1" applyProtection="1">
      <protection locked="0"/>
    </xf>
    <xf numFmtId="0" fontId="37" fillId="0" borderId="4" xfId="0" applyFont="1" applyBorder="1" applyAlignment="1" applyProtection="1">
      <alignment horizontal="right"/>
      <protection hidden="1"/>
    </xf>
    <xf numFmtId="0" fontId="1" fillId="9" borderId="24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 applyProtection="1">
      <alignment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vertical="center" wrapText="1"/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35" fillId="9" borderId="28" xfId="0" applyFont="1" applyFill="1" applyBorder="1" applyAlignment="1" applyProtection="1">
      <alignment vertical="center" wrapText="1"/>
      <protection hidden="1"/>
    </xf>
    <xf numFmtId="0" fontId="35" fillId="9" borderId="28" xfId="0" applyFont="1" applyFill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6" fillId="0" borderId="28" xfId="0" applyFont="1" applyBorder="1" applyAlignment="1" applyProtection="1">
      <alignment horizontal="left" vertical="center" wrapText="1"/>
      <protection hidden="1"/>
    </xf>
    <xf numFmtId="0" fontId="32" fillId="0" borderId="28" xfId="0" applyFont="1" applyBorder="1" applyAlignment="1" applyProtection="1">
      <alignment horizontal="center" vertical="center" wrapText="1"/>
      <protection hidden="1"/>
    </xf>
    <xf numFmtId="0" fontId="5" fillId="9" borderId="28" xfId="0" applyFont="1" applyFill="1" applyBorder="1" applyAlignment="1" applyProtection="1">
      <alignment vertical="center" wrapText="1"/>
      <protection hidden="1"/>
    </xf>
    <xf numFmtId="0" fontId="2" fillId="9" borderId="28" xfId="0" applyFont="1" applyFill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8" fillId="5" borderId="31" xfId="0" applyFont="1" applyFill="1" applyBorder="1" applyAlignment="1" applyProtection="1">
      <alignment vertical="center" wrapText="1"/>
      <protection locked="0" hidden="1"/>
    </xf>
    <xf numFmtId="0" fontId="5" fillId="0" borderId="32" xfId="0" applyFont="1" applyBorder="1" applyAlignment="1" applyProtection="1">
      <alignment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6" fillId="0" borderId="32" xfId="0" applyFont="1" applyBorder="1" applyAlignment="1" applyProtection="1">
      <alignment vertical="center" wrapText="1"/>
      <protection hidden="1"/>
    </xf>
    <xf numFmtId="0" fontId="8" fillId="5" borderId="29" xfId="0" applyFont="1" applyFill="1" applyBorder="1" applyAlignment="1" applyProtection="1">
      <alignment vertical="center" wrapText="1"/>
      <protection locked="0"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33" fillId="5" borderId="29" xfId="0" applyFont="1" applyFill="1" applyBorder="1" applyAlignment="1" applyProtection="1">
      <alignment vertical="center" wrapText="1"/>
      <protection locked="0" hidden="1"/>
    </xf>
    <xf numFmtId="0" fontId="6" fillId="5" borderId="29" xfId="0" applyFont="1" applyFill="1" applyBorder="1" applyAlignment="1" applyProtection="1">
      <alignment vertical="center" wrapText="1"/>
      <protection locked="0" hidden="1"/>
    </xf>
    <xf numFmtId="0" fontId="6" fillId="5" borderId="33" xfId="0" applyFont="1" applyFill="1" applyBorder="1" applyAlignment="1" applyProtection="1">
      <alignment vertical="center" wrapText="1"/>
      <protection locked="0" hidden="1"/>
    </xf>
    <xf numFmtId="0" fontId="5" fillId="9" borderId="34" xfId="0" applyFont="1" applyFill="1" applyBorder="1" applyAlignment="1" applyProtection="1">
      <alignment vertical="center" wrapText="1"/>
      <protection hidden="1"/>
    </xf>
    <xf numFmtId="0" fontId="2" fillId="9" borderId="34" xfId="0" applyFont="1" applyFill="1" applyBorder="1" applyAlignment="1" applyProtection="1">
      <alignment horizontal="center" vertical="center" wrapText="1"/>
      <protection hidden="1"/>
    </xf>
    <xf numFmtId="0" fontId="6" fillId="0" borderId="34" xfId="0" applyFont="1" applyBorder="1" applyAlignment="1" applyProtection="1">
      <alignment horizontal="left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4" fillId="0" borderId="37" xfId="0" applyFont="1" applyBorder="1" applyAlignment="1" applyProtection="1">
      <alignment horizontal="center" vertical="center" wrapText="1"/>
      <protection hidden="1"/>
    </xf>
    <xf numFmtId="0" fontId="35" fillId="9" borderId="37" xfId="0" applyFont="1" applyFill="1" applyBorder="1" applyAlignment="1" applyProtection="1">
      <alignment horizontal="center" vertical="center" wrapText="1"/>
      <protection hidden="1"/>
    </xf>
    <xf numFmtId="0" fontId="32" fillId="0" borderId="37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horizontal="center" vertical="center" wrapText="1"/>
      <protection hidden="1"/>
    </xf>
    <xf numFmtId="0" fontId="2" fillId="4" borderId="40" xfId="0" applyFont="1" applyFill="1" applyBorder="1" applyAlignment="1" applyProtection="1">
      <alignment horizontal="center" vertical="center" wrapText="1"/>
      <protection hidden="1"/>
    </xf>
    <xf numFmtId="0" fontId="2" fillId="4" borderId="4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1" fillId="0" borderId="0" xfId="0" applyFont="1"/>
    <xf numFmtId="0" fontId="9" fillId="10" borderId="0" xfId="0" applyFont="1" applyFill="1"/>
    <xf numFmtId="0" fontId="16" fillId="10" borderId="0" xfId="0" applyFont="1" applyFill="1" applyAlignment="1">
      <alignment horizontal="right"/>
    </xf>
    <xf numFmtId="0" fontId="18" fillId="0" borderId="19" xfId="0" applyFont="1" applyBorder="1" applyAlignment="1">
      <alignment horizontal="right"/>
    </xf>
    <xf numFmtId="164" fontId="18" fillId="0" borderId="20" xfId="0" applyNumberFormat="1" applyFont="1" applyBorder="1"/>
    <xf numFmtId="0" fontId="0" fillId="0" borderId="0" xfId="0" applyAlignment="1">
      <alignment horizontal="center"/>
    </xf>
    <xf numFmtId="0" fontId="18" fillId="0" borderId="16" xfId="0" applyFont="1" applyBorder="1" applyAlignment="1">
      <alignment horizontal="right"/>
    </xf>
    <xf numFmtId="164" fontId="18" fillId="0" borderId="17" xfId="0" applyNumberFormat="1" applyFont="1" applyBorder="1"/>
    <xf numFmtId="0" fontId="2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19" fillId="0" borderId="14" xfId="0" applyFont="1" applyBorder="1" applyAlignment="1">
      <alignment horizontal="right"/>
    </xf>
    <xf numFmtId="164" fontId="29" fillId="0" borderId="18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36" fillId="0" borderId="0" xfId="0" applyNumberFormat="1" applyFont="1"/>
    <xf numFmtId="0" fontId="19" fillId="0" borderId="0" xfId="0" applyFont="1" applyAlignment="1">
      <alignment horizontal="right"/>
    </xf>
    <xf numFmtId="164" fontId="17" fillId="0" borderId="0" xfId="0" applyNumberFormat="1" applyFont="1"/>
    <xf numFmtId="0" fontId="14" fillId="11" borderId="10" xfId="0" applyFont="1" applyFill="1" applyBorder="1" applyAlignment="1" applyProtection="1">
      <alignment horizontal="center" vertical="center" wrapText="1"/>
      <protection hidden="1"/>
    </xf>
    <xf numFmtId="0" fontId="14" fillId="11" borderId="13" xfId="0" applyFont="1" applyFill="1" applyBorder="1" applyAlignment="1" applyProtection="1">
      <alignment horizontal="center" vertical="center"/>
      <protection hidden="1"/>
    </xf>
    <xf numFmtId="0" fontId="14" fillId="11" borderId="11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2" xfId="0" applyBorder="1" applyProtection="1">
      <protection hidden="1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26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0" fontId="13" fillId="8" borderId="0" xfId="0" applyFont="1" applyFill="1" applyAlignment="1" applyProtection="1">
      <alignment horizontal="center"/>
      <protection hidden="1"/>
    </xf>
    <xf numFmtId="0" fontId="0" fillId="9" borderId="0" xfId="0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28" fillId="0" borderId="21" xfId="0" applyFont="1" applyBorder="1" applyAlignment="1">
      <alignment horizontal="center" vertical="center" textRotation="90" wrapText="1"/>
    </xf>
    <xf numFmtId="0" fontId="28" fillId="0" borderId="22" xfId="0" applyFont="1" applyBorder="1" applyAlignment="1">
      <alignment horizontal="center" vertical="center" textRotation="90"/>
    </xf>
    <xf numFmtId="0" fontId="28" fillId="0" borderId="23" xfId="0" applyFont="1" applyBorder="1" applyAlignment="1">
      <alignment horizontal="center" vertical="center" textRotation="90"/>
    </xf>
    <xf numFmtId="0" fontId="27" fillId="0" borderId="21" xfId="0" applyFont="1" applyBorder="1" applyAlignment="1">
      <alignment horizontal="center" vertical="center" textRotation="90" wrapText="1"/>
    </xf>
    <xf numFmtId="0" fontId="27" fillId="0" borderId="22" xfId="0" applyFont="1" applyBorder="1" applyAlignment="1">
      <alignment horizontal="center" vertical="center" textRotation="90"/>
    </xf>
    <xf numFmtId="0" fontId="27" fillId="0" borderId="23" xfId="0" applyFont="1" applyBorder="1" applyAlignment="1">
      <alignment horizontal="center" vertical="center" textRotation="90"/>
    </xf>
    <xf numFmtId="0" fontId="27" fillId="0" borderId="22" xfId="0" applyFont="1" applyBorder="1" applyAlignment="1">
      <alignment horizontal="center" vertical="center" textRotation="90" wrapText="1"/>
    </xf>
  </cellXfs>
  <cellStyles count="2">
    <cellStyle name="Hipervínculo" xfId="1" builtinId="8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medium">
          <color indexed="64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2" tint="-0.499984740745262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1499984740745262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rgb="FFE6E6E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00B050"/>
      </font>
    </dxf>
    <dxf>
      <font>
        <color rgb="FFFF0000"/>
      </font>
      <fill>
        <patternFill patternType="none">
          <bgColor auto="1"/>
        </patternFill>
      </fill>
    </dxf>
    <dxf>
      <font>
        <b/>
        <i/>
        <color theme="1"/>
      </font>
    </dxf>
    <dxf>
      <font>
        <b/>
        <i/>
        <color theme="1"/>
      </font>
    </dxf>
    <dxf>
      <font>
        <b/>
        <i/>
        <color theme="1"/>
      </font>
    </dxf>
    <dxf>
      <font>
        <b/>
        <i/>
        <color theme="1"/>
      </font>
    </dxf>
    <dxf>
      <font>
        <b/>
        <i/>
        <color theme="1"/>
      </font>
    </dxf>
    <dxf>
      <font>
        <b/>
        <i/>
        <color theme="1"/>
      </font>
    </dxf>
    <dxf>
      <font>
        <color rgb="FF9C0006"/>
      </font>
    </dxf>
  </dxfs>
  <tableStyles count="0" defaultTableStyle="TableStyleMedium2" defaultPivotStyle="PivotStyleLight16"/>
  <colors>
    <mruColors>
      <color rgb="FFFF99FF"/>
      <color rgb="FFFF5050"/>
      <color rgb="FF05F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D$10" lockText="1" noThreeD="1"/>
</file>

<file path=xl/ctrlProps/ctrlProp10.xml><?xml version="1.0" encoding="utf-8"?>
<formControlPr xmlns="http://schemas.microsoft.com/office/spreadsheetml/2009/9/main" objectType="CheckBox" fmlaLink="$D$20" lockText="1" noThreeD="1"/>
</file>

<file path=xl/ctrlProps/ctrlProp11.xml><?xml version="1.0" encoding="utf-8"?>
<formControlPr xmlns="http://schemas.microsoft.com/office/spreadsheetml/2009/9/main" objectType="CheckBox" fmlaLink="$D$19" lockText="1" noThreeD="1"/>
</file>

<file path=xl/ctrlProps/ctrlProp12.xml><?xml version="1.0" encoding="utf-8"?>
<formControlPr xmlns="http://schemas.microsoft.com/office/spreadsheetml/2009/9/main" objectType="CheckBox" fmlaLink="$D$19" lockText="1" noThreeD="1"/>
</file>

<file path=xl/ctrlProps/ctrlProp13.xml><?xml version="1.0" encoding="utf-8"?>
<formControlPr xmlns="http://schemas.microsoft.com/office/spreadsheetml/2009/9/main" objectType="CheckBox" fmlaLink="$D$29" lockText="1" noThreeD="1"/>
</file>

<file path=xl/ctrlProps/ctrlProp14.xml><?xml version="1.0" encoding="utf-8"?>
<formControlPr xmlns="http://schemas.microsoft.com/office/spreadsheetml/2009/9/main" objectType="CheckBox" fmlaLink="$D$52" lockText="1" noThreeD="1"/>
</file>

<file path=xl/ctrlProps/ctrlProp15.xml><?xml version="1.0" encoding="utf-8"?>
<formControlPr xmlns="http://schemas.microsoft.com/office/spreadsheetml/2009/9/main" objectType="CheckBox" fmlaLink="$D$17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$D$19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$D$34" lockText="1" noThreeD="1"/>
</file>

<file path=xl/ctrlProps/ctrlProp2.xml><?xml version="1.0" encoding="utf-8"?>
<formControlPr xmlns="http://schemas.microsoft.com/office/spreadsheetml/2009/9/main" objectType="CheckBox" fmlaLink="$D$11" lockText="1" noThreeD="1"/>
</file>

<file path=xl/ctrlProps/ctrlProp20.xml><?xml version="1.0" encoding="utf-8"?>
<formControlPr xmlns="http://schemas.microsoft.com/office/spreadsheetml/2009/9/main" objectType="CheckBox" fmlaLink="$D$21" lockText="1" noThreeD="1"/>
</file>

<file path=xl/ctrlProps/ctrlProp21.xml><?xml version="1.0" encoding="utf-8"?>
<formControlPr xmlns="http://schemas.microsoft.com/office/spreadsheetml/2009/9/main" objectType="CheckBox" fmlaLink="$D$22" lockText="1" noThreeD="1"/>
</file>

<file path=xl/ctrlProps/ctrlProp22.xml><?xml version="1.0" encoding="utf-8"?>
<formControlPr xmlns="http://schemas.microsoft.com/office/spreadsheetml/2009/9/main" objectType="CheckBox" fmlaLink="$D$26" lockText="1" noThreeD="1"/>
</file>

<file path=xl/ctrlProps/ctrlProp23.xml><?xml version="1.0" encoding="utf-8"?>
<formControlPr xmlns="http://schemas.microsoft.com/office/spreadsheetml/2009/9/main" objectType="CheckBox" fmlaLink="$D$27" lockText="1" noThreeD="1"/>
</file>

<file path=xl/ctrlProps/ctrlProp24.xml><?xml version="1.0" encoding="utf-8"?>
<formControlPr xmlns="http://schemas.microsoft.com/office/spreadsheetml/2009/9/main" objectType="CheckBox" fmlaLink="$D$53" lockText="1" noThreeD="1"/>
</file>

<file path=xl/ctrlProps/ctrlProp25.xml><?xml version="1.0" encoding="utf-8"?>
<formControlPr xmlns="http://schemas.microsoft.com/office/spreadsheetml/2009/9/main" objectType="CheckBox" fmlaLink="$D$26" lockText="1" noThreeD="1"/>
</file>

<file path=xl/ctrlProps/ctrlProp26.xml><?xml version="1.0" encoding="utf-8"?>
<formControlPr xmlns="http://schemas.microsoft.com/office/spreadsheetml/2009/9/main" objectType="CheckBox" fmlaLink="$D$39" lockText="1" noThreeD="1"/>
</file>

<file path=xl/ctrlProps/ctrlProp27.xml><?xml version="1.0" encoding="utf-8"?>
<formControlPr xmlns="http://schemas.microsoft.com/office/spreadsheetml/2009/9/main" objectType="CheckBox" fmlaLink="$D$19" lockText="1" noThreeD="1"/>
</file>

<file path=xl/ctrlProps/ctrlProp28.xml><?xml version="1.0" encoding="utf-8"?>
<formControlPr xmlns="http://schemas.microsoft.com/office/spreadsheetml/2009/9/main" objectType="CheckBox" fmlaLink="$D$54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$D$13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$D$68" lockText="1" noThreeD="1"/>
</file>

<file path=xl/ctrlProps/ctrlProp48.xml><?xml version="1.0" encoding="utf-8"?>
<formControlPr xmlns="http://schemas.microsoft.com/office/spreadsheetml/2009/9/main" objectType="CheckBox" fmlaLink="$D$43" lockText="1" noThreeD="1"/>
</file>

<file path=xl/ctrlProps/ctrlProp49.xml><?xml version="1.0" encoding="utf-8"?>
<formControlPr xmlns="http://schemas.microsoft.com/office/spreadsheetml/2009/9/main" objectType="CheckBox" fmlaLink="$D$69" lockText="1" noThreeD="1"/>
</file>

<file path=xl/ctrlProps/ctrlProp5.xml><?xml version="1.0" encoding="utf-8"?>
<formControlPr xmlns="http://schemas.microsoft.com/office/spreadsheetml/2009/9/main" objectType="CheckBox" fmlaLink="$D$14" lockText="1" noThreeD="1"/>
</file>

<file path=xl/ctrlProps/ctrlProp50.xml><?xml version="1.0" encoding="utf-8"?>
<formControlPr xmlns="http://schemas.microsoft.com/office/spreadsheetml/2009/9/main" objectType="CheckBox" fmlaLink="$D$44" lockText="1" noThreeD="1"/>
</file>

<file path=xl/ctrlProps/ctrlProp51.xml><?xml version="1.0" encoding="utf-8"?>
<formControlPr xmlns="http://schemas.microsoft.com/office/spreadsheetml/2009/9/main" objectType="CheckBox" fmlaLink="$D$70" lockText="1" noThreeD="1"/>
</file>

<file path=xl/ctrlProps/ctrlProp52.xml><?xml version="1.0" encoding="utf-8"?>
<formControlPr xmlns="http://schemas.microsoft.com/office/spreadsheetml/2009/9/main" objectType="CheckBox" fmlaLink="$D$55" lockText="1" noThreeD="1"/>
</file>

<file path=xl/ctrlProps/ctrlProp53.xml><?xml version="1.0" encoding="utf-8"?>
<formControlPr xmlns="http://schemas.microsoft.com/office/spreadsheetml/2009/9/main" objectType="CheckBox" fmlaLink="$D$41" lockText="1" noThreeD="1"/>
</file>

<file path=xl/ctrlProps/ctrlProp54.xml><?xml version="1.0" encoding="utf-8"?>
<formControlPr xmlns="http://schemas.microsoft.com/office/spreadsheetml/2009/9/main" objectType="CheckBox" fmlaLink="$D$56" lockText="1" noThreeD="1"/>
</file>

<file path=xl/ctrlProps/ctrlProp55.xml><?xml version="1.0" encoding="utf-8"?>
<formControlPr xmlns="http://schemas.microsoft.com/office/spreadsheetml/2009/9/main" objectType="CheckBox" fmlaLink="$D$28" lockText="1" noThreeD="1"/>
</file>

<file path=xl/ctrlProps/ctrlProp56.xml><?xml version="1.0" encoding="utf-8"?>
<formControlPr xmlns="http://schemas.microsoft.com/office/spreadsheetml/2009/9/main" objectType="CheckBox" fmlaLink="$D$37" lockText="1" noThreeD="1"/>
</file>

<file path=xl/ctrlProps/ctrlProp57.xml><?xml version="1.0" encoding="utf-8"?>
<formControlPr xmlns="http://schemas.microsoft.com/office/spreadsheetml/2009/9/main" objectType="CheckBox" fmlaLink="$D$42" lockText="1" noThreeD="1"/>
</file>

<file path=xl/ctrlProps/ctrlProp58.xml><?xml version="1.0" encoding="utf-8"?>
<formControlPr xmlns="http://schemas.microsoft.com/office/spreadsheetml/2009/9/main" objectType="CheckBox" fmlaLink="$D$18" lockText="1" noThreeD="1"/>
</file>

<file path=xl/ctrlProps/ctrlProp59.xml><?xml version="1.0" encoding="utf-8"?>
<formControlPr xmlns="http://schemas.microsoft.com/office/spreadsheetml/2009/9/main" objectType="CheckBox" fmlaLink="$D$20" lockText="1" noThreeD="1"/>
</file>

<file path=xl/ctrlProps/ctrlProp6.xml><?xml version="1.0" encoding="utf-8"?>
<formControlPr xmlns="http://schemas.microsoft.com/office/spreadsheetml/2009/9/main" objectType="CheckBox" fmlaLink="$D$15" lockText="1" noThreeD="1"/>
</file>

<file path=xl/ctrlProps/ctrlProp60.xml><?xml version="1.0" encoding="utf-8"?>
<formControlPr xmlns="http://schemas.microsoft.com/office/spreadsheetml/2009/9/main" objectType="CheckBox" fmlaLink="$D$21" lockText="1" noThreeD="1"/>
</file>

<file path=xl/ctrlProps/ctrlProp61.xml><?xml version="1.0" encoding="utf-8"?>
<formControlPr xmlns="http://schemas.microsoft.com/office/spreadsheetml/2009/9/main" objectType="CheckBox" fmlaLink="$D$22" lockText="1" noThreeD="1"/>
</file>

<file path=xl/ctrlProps/ctrlProp62.xml><?xml version="1.0" encoding="utf-8"?>
<formControlPr xmlns="http://schemas.microsoft.com/office/spreadsheetml/2009/9/main" objectType="CheckBox" fmlaLink="$D$29" lockText="1" noThreeD="1"/>
</file>

<file path=xl/ctrlProps/ctrlProp63.xml><?xml version="1.0" encoding="utf-8"?>
<formControlPr xmlns="http://schemas.microsoft.com/office/spreadsheetml/2009/9/main" objectType="CheckBox" fmlaLink="$D$30" lockText="1" noThreeD="1"/>
</file>

<file path=xl/ctrlProps/ctrlProp64.xml><?xml version="1.0" encoding="utf-8"?>
<formControlPr xmlns="http://schemas.microsoft.com/office/spreadsheetml/2009/9/main" objectType="CheckBox" fmlaLink="$D$32" lockText="1" noThreeD="1"/>
</file>

<file path=xl/ctrlProps/ctrlProp65.xml><?xml version="1.0" encoding="utf-8"?>
<formControlPr xmlns="http://schemas.microsoft.com/office/spreadsheetml/2009/9/main" objectType="CheckBox" fmlaLink="$D$33" lockText="1" noThreeD="1"/>
</file>

<file path=xl/ctrlProps/ctrlProp66.xml><?xml version="1.0" encoding="utf-8"?>
<formControlPr xmlns="http://schemas.microsoft.com/office/spreadsheetml/2009/9/main" objectType="CheckBox" fmlaLink="$D$34" lockText="1" noThreeD="1"/>
</file>

<file path=xl/ctrlProps/ctrlProp67.xml><?xml version="1.0" encoding="utf-8"?>
<formControlPr xmlns="http://schemas.microsoft.com/office/spreadsheetml/2009/9/main" objectType="CheckBox" fmlaLink="$D$35" lockText="1" noThreeD="1"/>
</file>

<file path=xl/ctrlProps/ctrlProp68.xml><?xml version="1.0" encoding="utf-8"?>
<formControlPr xmlns="http://schemas.microsoft.com/office/spreadsheetml/2009/9/main" objectType="CheckBox" fmlaLink="$D$31" lockText="1" noThreeD="1"/>
</file>

<file path=xl/ctrlProps/ctrlProp69.xml><?xml version="1.0" encoding="utf-8"?>
<formControlPr xmlns="http://schemas.microsoft.com/office/spreadsheetml/2009/9/main" objectType="CheckBox" fmlaLink="$D$45" lockText="1" noThreeD="1"/>
</file>

<file path=xl/ctrlProps/ctrlProp7.xml><?xml version="1.0" encoding="utf-8"?>
<formControlPr xmlns="http://schemas.microsoft.com/office/spreadsheetml/2009/9/main" objectType="CheckBox" fmlaLink="$D$16" lockText="1" noThreeD="1"/>
</file>

<file path=xl/ctrlProps/ctrlProp70.xml><?xml version="1.0" encoding="utf-8"?>
<formControlPr xmlns="http://schemas.microsoft.com/office/spreadsheetml/2009/9/main" objectType="CheckBox" fmlaLink="$D$46" lockText="1" noThreeD="1"/>
</file>

<file path=xl/ctrlProps/ctrlProp71.xml><?xml version="1.0" encoding="utf-8"?>
<formControlPr xmlns="http://schemas.microsoft.com/office/spreadsheetml/2009/9/main" objectType="CheckBox" fmlaLink="$D47" lockText="1" noThreeD="1"/>
</file>

<file path=xl/ctrlProps/ctrlProp72.xml><?xml version="1.0" encoding="utf-8"?>
<formControlPr xmlns="http://schemas.microsoft.com/office/spreadsheetml/2009/9/main" objectType="CheckBox" fmlaLink="$D$48" lockText="1" noThreeD="1"/>
</file>

<file path=xl/ctrlProps/ctrlProp73.xml><?xml version="1.0" encoding="utf-8"?>
<formControlPr xmlns="http://schemas.microsoft.com/office/spreadsheetml/2009/9/main" objectType="CheckBox" fmlaLink="$D$49" lockText="1" noThreeD="1"/>
</file>

<file path=xl/ctrlProps/ctrlProp74.xml><?xml version="1.0" encoding="utf-8"?>
<formControlPr xmlns="http://schemas.microsoft.com/office/spreadsheetml/2009/9/main" objectType="CheckBox" fmlaLink="$D$57" lockText="1" noThreeD="1"/>
</file>

<file path=xl/ctrlProps/ctrlProp75.xml><?xml version="1.0" encoding="utf-8"?>
<formControlPr xmlns="http://schemas.microsoft.com/office/spreadsheetml/2009/9/main" objectType="CheckBox" fmlaLink="$D$58" lockText="1" noThreeD="1"/>
</file>

<file path=xl/ctrlProps/ctrlProp76.xml><?xml version="1.0" encoding="utf-8"?>
<formControlPr xmlns="http://schemas.microsoft.com/office/spreadsheetml/2009/9/main" objectType="CheckBox" fmlaLink="$D$44" lockText="1" noThreeD="1"/>
</file>

<file path=xl/ctrlProps/ctrlProp77.xml><?xml version="1.0" encoding="utf-8"?>
<formControlPr xmlns="http://schemas.microsoft.com/office/spreadsheetml/2009/9/main" objectType="CheckBox" fmlaLink="$D$60" lockText="1" noThreeD="1"/>
</file>

<file path=xl/ctrlProps/ctrlProp78.xml><?xml version="1.0" encoding="utf-8"?>
<formControlPr xmlns="http://schemas.microsoft.com/office/spreadsheetml/2009/9/main" objectType="CheckBox" fmlaLink="$D$61" lockText="1" noThreeD="1"/>
</file>

<file path=xl/ctrlProps/ctrlProp79.xml><?xml version="1.0" encoding="utf-8"?>
<formControlPr xmlns="http://schemas.microsoft.com/office/spreadsheetml/2009/9/main" objectType="CheckBox" fmlaLink="$D$62" lockText="1" noThreeD="1"/>
</file>

<file path=xl/ctrlProps/ctrlProp8.xml><?xml version="1.0" encoding="utf-8"?>
<formControlPr xmlns="http://schemas.microsoft.com/office/spreadsheetml/2009/9/main" objectType="CheckBox" fmlaLink="$D$25" lockText="1" noThreeD="1"/>
</file>

<file path=xl/ctrlProps/ctrlProp80.xml><?xml version="1.0" encoding="utf-8"?>
<formControlPr xmlns="http://schemas.microsoft.com/office/spreadsheetml/2009/9/main" objectType="CheckBox" fmlaLink="$D$63" lockText="1" noThreeD="1"/>
</file>

<file path=xl/ctrlProps/ctrlProp81.xml><?xml version="1.0" encoding="utf-8"?>
<formControlPr xmlns="http://schemas.microsoft.com/office/spreadsheetml/2009/9/main" objectType="CheckBox" fmlaLink="$D$71" lockText="1" noThreeD="1"/>
</file>

<file path=xl/ctrlProps/ctrlProp82.xml><?xml version="1.0" encoding="utf-8"?>
<formControlPr xmlns="http://schemas.microsoft.com/office/spreadsheetml/2009/9/main" objectType="CheckBox" fmlaLink="$D$72" lockText="1" noThreeD="1"/>
</file>

<file path=xl/ctrlProps/ctrlProp83.xml><?xml version="1.0" encoding="utf-8"?>
<formControlPr xmlns="http://schemas.microsoft.com/office/spreadsheetml/2009/9/main" objectType="CheckBox" fmlaLink="$D$73" lockText="1" noThreeD="1"/>
</file>

<file path=xl/ctrlProps/ctrlProp84.xml><?xml version="1.0" encoding="utf-8"?>
<formControlPr xmlns="http://schemas.microsoft.com/office/spreadsheetml/2009/9/main" objectType="CheckBox" fmlaLink="$D$74" lockText="1" noThreeD="1"/>
</file>

<file path=xl/ctrlProps/ctrlProp85.xml><?xml version="1.0" encoding="utf-8"?>
<formControlPr xmlns="http://schemas.microsoft.com/office/spreadsheetml/2009/9/main" objectType="CheckBox" fmlaLink="$D$75" lockText="1" noThreeD="1"/>
</file>

<file path=xl/ctrlProps/ctrlProp86.xml><?xml version="1.0" encoding="utf-8"?>
<formControlPr xmlns="http://schemas.microsoft.com/office/spreadsheetml/2009/9/main" objectType="CheckBox" fmlaLink="$D$59" lockText="1" noThreeD="1"/>
</file>

<file path=xl/ctrlProps/ctrlProp87.xml><?xml version="1.0" encoding="utf-8"?>
<formControlPr xmlns="http://schemas.microsoft.com/office/spreadsheetml/2009/9/main" objectType="CheckBox" fmlaLink="$D$36" lockText="1" noThreeD="1"/>
</file>

<file path=xl/ctrlProps/ctrlProp88.xml><?xml version="1.0" encoding="utf-8"?>
<formControlPr xmlns="http://schemas.microsoft.com/office/spreadsheetml/2009/9/main" objectType="CheckBox" fmlaLink="$D$37" lockText="1" noThreeD="1"/>
</file>

<file path=xl/ctrlProps/ctrlProp89.xml><?xml version="1.0" encoding="utf-8"?>
<formControlPr xmlns="http://schemas.microsoft.com/office/spreadsheetml/2009/9/main" objectType="CheckBox" fmlaLink="$D$38" lockText="1" noThreeD="1"/>
</file>

<file path=xl/ctrlProps/ctrlProp9.xml><?xml version="1.0" encoding="utf-8"?>
<formControlPr xmlns="http://schemas.microsoft.com/office/spreadsheetml/2009/9/main" objectType="CheckBox" fmlaLink="$D$24" lockText="1" noThreeD="1"/>
</file>

<file path=xl/ctrlProps/ctrlProp90.xml><?xml version="1.0" encoding="utf-8"?>
<formControlPr xmlns="http://schemas.microsoft.com/office/spreadsheetml/2009/9/main" objectType="CheckBox" fmlaLink="$D$40" lockText="1" noThreeD="1"/>
</file>

<file path=xl/ctrlProps/ctrlProp91.xml><?xml version="1.0" encoding="utf-8"?>
<formControlPr xmlns="http://schemas.microsoft.com/office/spreadsheetml/2009/9/main" objectType="CheckBox" fmlaLink="$D$50" lockText="1" noThreeD="1"/>
</file>

<file path=xl/ctrlProps/ctrlProp92.xml><?xml version="1.0" encoding="utf-8"?>
<formControlPr xmlns="http://schemas.microsoft.com/office/spreadsheetml/2009/9/main" objectType="CheckBox" fmlaLink="$D$51" lockText="1" noThreeD="1"/>
</file>

<file path=xl/ctrlProps/ctrlProp93.xml><?xml version="1.0" encoding="utf-8"?>
<formControlPr xmlns="http://schemas.microsoft.com/office/spreadsheetml/2009/9/main" objectType="CheckBox" fmlaLink="$D$64" lockText="1" noThreeD="1"/>
</file>

<file path=xl/ctrlProps/ctrlProp94.xml><?xml version="1.0" encoding="utf-8"?>
<formControlPr xmlns="http://schemas.microsoft.com/office/spreadsheetml/2009/9/main" objectType="CheckBox" fmlaLink="$D$65" lockText="1" noThreeD="1"/>
</file>

<file path=xl/ctrlProps/ctrlProp95.xml><?xml version="1.0" encoding="utf-8"?>
<formControlPr xmlns="http://schemas.microsoft.com/office/spreadsheetml/2009/9/main" objectType="CheckBox" fmlaLink="$D$67" lockText="1" noThreeD="1"/>
</file>

<file path=xl/ctrlProps/ctrlProp96.xml><?xml version="1.0" encoding="utf-8"?>
<formControlPr xmlns="http://schemas.microsoft.com/office/spreadsheetml/2009/9/main" objectType="CheckBox" fmlaLink="$D$22" lockText="1" noThreeD="1"/>
</file>

<file path=xl/ctrlProps/ctrlProp97.xml><?xml version="1.0" encoding="utf-8"?>
<formControlPr xmlns="http://schemas.microsoft.com/office/spreadsheetml/2009/9/main" objectType="CheckBox" fmlaLink="$D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9</xdr:row>
          <xdr:rowOff>0</xdr:rowOff>
        </xdr:from>
        <xdr:to>
          <xdr:col>4</xdr:col>
          <xdr:colOff>0</xdr:colOff>
          <xdr:row>9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9</xdr:row>
          <xdr:rowOff>314325</xdr:rowOff>
        </xdr:from>
        <xdr:to>
          <xdr:col>4</xdr:col>
          <xdr:colOff>0</xdr:colOff>
          <xdr:row>10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11</xdr:row>
          <xdr:rowOff>314325</xdr:rowOff>
        </xdr:from>
        <xdr:to>
          <xdr:col>4</xdr:col>
          <xdr:colOff>0</xdr:colOff>
          <xdr:row>12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12</xdr:row>
          <xdr:rowOff>0</xdr:rowOff>
        </xdr:from>
        <xdr:to>
          <xdr:col>4</xdr:col>
          <xdr:colOff>0</xdr:colOff>
          <xdr:row>12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12</xdr:row>
          <xdr:rowOff>314325</xdr:rowOff>
        </xdr:from>
        <xdr:to>
          <xdr:col>4</xdr:col>
          <xdr:colOff>0</xdr:colOff>
          <xdr:row>13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13</xdr:row>
          <xdr:rowOff>314325</xdr:rowOff>
        </xdr:from>
        <xdr:to>
          <xdr:col>4</xdr:col>
          <xdr:colOff>0</xdr:colOff>
          <xdr:row>14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14</xdr:row>
          <xdr:rowOff>314325</xdr:rowOff>
        </xdr:from>
        <xdr:to>
          <xdr:col>4</xdr:col>
          <xdr:colOff>0</xdr:colOff>
          <xdr:row>15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23</xdr:row>
          <xdr:rowOff>314325</xdr:rowOff>
        </xdr:from>
        <xdr:to>
          <xdr:col>4</xdr:col>
          <xdr:colOff>0</xdr:colOff>
          <xdr:row>24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22</xdr:row>
          <xdr:rowOff>314325</xdr:rowOff>
        </xdr:from>
        <xdr:to>
          <xdr:col>4</xdr:col>
          <xdr:colOff>0</xdr:colOff>
          <xdr:row>23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19</xdr:row>
          <xdr:rowOff>0</xdr:rowOff>
        </xdr:from>
        <xdr:to>
          <xdr:col>4</xdr:col>
          <xdr:colOff>0</xdr:colOff>
          <xdr:row>19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15</xdr:row>
          <xdr:rowOff>314325</xdr:rowOff>
        </xdr:from>
        <xdr:to>
          <xdr:col>4</xdr:col>
          <xdr:colOff>0</xdr:colOff>
          <xdr:row>16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28</xdr:row>
          <xdr:rowOff>0</xdr:rowOff>
        </xdr:from>
        <xdr:to>
          <xdr:col>4</xdr:col>
          <xdr:colOff>0</xdr:colOff>
          <xdr:row>28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28</xdr:row>
          <xdr:rowOff>0</xdr:rowOff>
        </xdr:from>
        <xdr:to>
          <xdr:col>4</xdr:col>
          <xdr:colOff>0</xdr:colOff>
          <xdr:row>28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50</xdr:row>
          <xdr:rowOff>314325</xdr:rowOff>
        </xdr:from>
        <xdr:to>
          <xdr:col>4</xdr:col>
          <xdr:colOff>0</xdr:colOff>
          <xdr:row>51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15</xdr:row>
          <xdr:rowOff>314325</xdr:rowOff>
        </xdr:from>
        <xdr:to>
          <xdr:col>4</xdr:col>
          <xdr:colOff>0</xdr:colOff>
          <xdr:row>16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16</xdr:row>
          <xdr:rowOff>314325</xdr:rowOff>
        </xdr:from>
        <xdr:to>
          <xdr:col>4</xdr:col>
          <xdr:colOff>0</xdr:colOff>
          <xdr:row>17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16</xdr:row>
          <xdr:rowOff>314325</xdr:rowOff>
        </xdr:from>
        <xdr:to>
          <xdr:col>4</xdr:col>
          <xdr:colOff>0</xdr:colOff>
          <xdr:row>17</xdr:row>
          <xdr:rowOff>219075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16</xdr:row>
          <xdr:rowOff>314325</xdr:rowOff>
        </xdr:from>
        <xdr:to>
          <xdr:col>4</xdr:col>
          <xdr:colOff>0</xdr:colOff>
          <xdr:row>17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33</xdr:row>
          <xdr:rowOff>0</xdr:rowOff>
        </xdr:from>
        <xdr:to>
          <xdr:col>4</xdr:col>
          <xdr:colOff>0</xdr:colOff>
          <xdr:row>33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20</xdr:row>
          <xdr:rowOff>0</xdr:rowOff>
        </xdr:from>
        <xdr:to>
          <xdr:col>4</xdr:col>
          <xdr:colOff>0</xdr:colOff>
          <xdr:row>20</xdr:row>
          <xdr:rowOff>219075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21</xdr:row>
          <xdr:rowOff>0</xdr:rowOff>
        </xdr:from>
        <xdr:to>
          <xdr:col>4</xdr:col>
          <xdr:colOff>0</xdr:colOff>
          <xdr:row>21</xdr:row>
          <xdr:rowOff>219075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24</xdr:row>
          <xdr:rowOff>314325</xdr:rowOff>
        </xdr:from>
        <xdr:to>
          <xdr:col>4</xdr:col>
          <xdr:colOff>0</xdr:colOff>
          <xdr:row>25</xdr:row>
          <xdr:rowOff>219075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25</xdr:row>
          <xdr:rowOff>314325</xdr:rowOff>
        </xdr:from>
        <xdr:to>
          <xdr:col>4</xdr:col>
          <xdr:colOff>0</xdr:colOff>
          <xdr:row>26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51</xdr:row>
          <xdr:rowOff>314325</xdr:rowOff>
        </xdr:from>
        <xdr:to>
          <xdr:col>4</xdr:col>
          <xdr:colOff>0</xdr:colOff>
          <xdr:row>52</xdr:row>
          <xdr:rowOff>219075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314325</xdr:rowOff>
        </xdr:from>
        <xdr:to>
          <xdr:col>4</xdr:col>
          <xdr:colOff>0</xdr:colOff>
          <xdr:row>28</xdr:row>
          <xdr:rowOff>219075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37</xdr:row>
          <xdr:rowOff>314325</xdr:rowOff>
        </xdr:from>
        <xdr:to>
          <xdr:col>4</xdr:col>
          <xdr:colOff>0</xdr:colOff>
          <xdr:row>38</xdr:row>
          <xdr:rowOff>219075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18</xdr:row>
          <xdr:rowOff>0</xdr:rowOff>
        </xdr:from>
        <xdr:to>
          <xdr:col>4</xdr:col>
          <xdr:colOff>0</xdr:colOff>
          <xdr:row>18</xdr:row>
          <xdr:rowOff>219075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52</xdr:row>
          <xdr:rowOff>314325</xdr:rowOff>
        </xdr:from>
        <xdr:to>
          <xdr:col>4</xdr:col>
          <xdr:colOff>0</xdr:colOff>
          <xdr:row>53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66</xdr:row>
          <xdr:rowOff>314325</xdr:rowOff>
        </xdr:from>
        <xdr:to>
          <xdr:col>4</xdr:col>
          <xdr:colOff>0</xdr:colOff>
          <xdr:row>67</xdr:row>
          <xdr:rowOff>219075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314325</xdr:rowOff>
        </xdr:from>
        <xdr:to>
          <xdr:col>4</xdr:col>
          <xdr:colOff>0</xdr:colOff>
          <xdr:row>42</xdr:row>
          <xdr:rowOff>219075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67</xdr:row>
          <xdr:rowOff>314325</xdr:rowOff>
        </xdr:from>
        <xdr:to>
          <xdr:col>4</xdr:col>
          <xdr:colOff>0</xdr:colOff>
          <xdr:row>68</xdr:row>
          <xdr:rowOff>219075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55</xdr:row>
          <xdr:rowOff>314325</xdr:rowOff>
        </xdr:from>
        <xdr:to>
          <xdr:col>4</xdr:col>
          <xdr:colOff>0</xdr:colOff>
          <xdr:row>56</xdr:row>
          <xdr:rowOff>219075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68</xdr:row>
          <xdr:rowOff>314325</xdr:rowOff>
        </xdr:from>
        <xdr:to>
          <xdr:col>4</xdr:col>
          <xdr:colOff>0</xdr:colOff>
          <xdr:row>69</xdr:row>
          <xdr:rowOff>219075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53</xdr:row>
          <xdr:rowOff>314325</xdr:rowOff>
        </xdr:from>
        <xdr:to>
          <xdr:col>4</xdr:col>
          <xdr:colOff>0</xdr:colOff>
          <xdr:row>54</xdr:row>
          <xdr:rowOff>219075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42</xdr:row>
          <xdr:rowOff>304800</xdr:rowOff>
        </xdr:from>
        <xdr:to>
          <xdr:col>4</xdr:col>
          <xdr:colOff>0</xdr:colOff>
          <xdr:row>43</xdr:row>
          <xdr:rowOff>219075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54</xdr:row>
          <xdr:rowOff>314325</xdr:rowOff>
        </xdr:from>
        <xdr:to>
          <xdr:col>4</xdr:col>
          <xdr:colOff>0</xdr:colOff>
          <xdr:row>55</xdr:row>
          <xdr:rowOff>219075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233363</xdr:colOff>
      <xdr:row>5</xdr:row>
      <xdr:rowOff>223838</xdr:rowOff>
    </xdr:from>
    <xdr:to>
      <xdr:col>3</xdr:col>
      <xdr:colOff>709613</xdr:colOff>
      <xdr:row>7</xdr:row>
      <xdr:rowOff>119063</xdr:rowOff>
    </xdr:to>
    <xdr:sp macro="" textlink="">
      <xdr:nvSpPr>
        <xdr:cNvPr id="2" name="Flecha: a la derecha con banda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628650" y="476251"/>
          <a:ext cx="447675" cy="476250"/>
        </a:xfrm>
        <a:prstGeom prst="strip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4</xdr:col>
          <xdr:colOff>0</xdr:colOff>
          <xdr:row>27</xdr:row>
          <xdr:rowOff>219075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41</xdr:row>
          <xdr:rowOff>0</xdr:rowOff>
        </xdr:from>
        <xdr:to>
          <xdr:col>4</xdr:col>
          <xdr:colOff>0</xdr:colOff>
          <xdr:row>41</xdr:row>
          <xdr:rowOff>219075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17</xdr:row>
          <xdr:rowOff>0</xdr:rowOff>
        </xdr:from>
        <xdr:to>
          <xdr:col>4</xdr:col>
          <xdr:colOff>0</xdr:colOff>
          <xdr:row>17</xdr:row>
          <xdr:rowOff>219075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19</xdr:row>
          <xdr:rowOff>0</xdr:rowOff>
        </xdr:from>
        <xdr:to>
          <xdr:col>4</xdr:col>
          <xdr:colOff>0</xdr:colOff>
          <xdr:row>19</xdr:row>
          <xdr:rowOff>219075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20</xdr:row>
          <xdr:rowOff>0</xdr:rowOff>
        </xdr:from>
        <xdr:to>
          <xdr:col>4</xdr:col>
          <xdr:colOff>0</xdr:colOff>
          <xdr:row>20</xdr:row>
          <xdr:rowOff>219075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21</xdr:row>
          <xdr:rowOff>0</xdr:rowOff>
        </xdr:from>
        <xdr:to>
          <xdr:col>4</xdr:col>
          <xdr:colOff>0</xdr:colOff>
          <xdr:row>21</xdr:row>
          <xdr:rowOff>219075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28</xdr:row>
          <xdr:rowOff>0</xdr:rowOff>
        </xdr:from>
        <xdr:to>
          <xdr:col>4</xdr:col>
          <xdr:colOff>0</xdr:colOff>
          <xdr:row>28</xdr:row>
          <xdr:rowOff>219075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29</xdr:row>
          <xdr:rowOff>0</xdr:rowOff>
        </xdr:from>
        <xdr:to>
          <xdr:col>4</xdr:col>
          <xdr:colOff>0</xdr:colOff>
          <xdr:row>29</xdr:row>
          <xdr:rowOff>219075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31</xdr:row>
          <xdr:rowOff>0</xdr:rowOff>
        </xdr:from>
        <xdr:to>
          <xdr:col>4</xdr:col>
          <xdr:colOff>0</xdr:colOff>
          <xdr:row>31</xdr:row>
          <xdr:rowOff>219075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32</xdr:row>
          <xdr:rowOff>0</xdr:rowOff>
        </xdr:from>
        <xdr:to>
          <xdr:col>4</xdr:col>
          <xdr:colOff>0</xdr:colOff>
          <xdr:row>32</xdr:row>
          <xdr:rowOff>219075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33</xdr:row>
          <xdr:rowOff>0</xdr:rowOff>
        </xdr:from>
        <xdr:to>
          <xdr:col>4</xdr:col>
          <xdr:colOff>0</xdr:colOff>
          <xdr:row>33</xdr:row>
          <xdr:rowOff>219075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34</xdr:row>
          <xdr:rowOff>0</xdr:rowOff>
        </xdr:from>
        <xdr:to>
          <xdr:col>4</xdr:col>
          <xdr:colOff>0</xdr:colOff>
          <xdr:row>34</xdr:row>
          <xdr:rowOff>219075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30</xdr:row>
          <xdr:rowOff>0</xdr:rowOff>
        </xdr:from>
        <xdr:to>
          <xdr:col>4</xdr:col>
          <xdr:colOff>0</xdr:colOff>
          <xdr:row>30</xdr:row>
          <xdr:rowOff>219075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44</xdr:row>
          <xdr:rowOff>0</xdr:rowOff>
        </xdr:from>
        <xdr:to>
          <xdr:col>4</xdr:col>
          <xdr:colOff>0</xdr:colOff>
          <xdr:row>44</xdr:row>
          <xdr:rowOff>219075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45</xdr:row>
          <xdr:rowOff>0</xdr:rowOff>
        </xdr:from>
        <xdr:to>
          <xdr:col>4</xdr:col>
          <xdr:colOff>0</xdr:colOff>
          <xdr:row>45</xdr:row>
          <xdr:rowOff>219075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46</xdr:row>
          <xdr:rowOff>0</xdr:rowOff>
        </xdr:from>
        <xdr:to>
          <xdr:col>4</xdr:col>
          <xdr:colOff>0</xdr:colOff>
          <xdr:row>46</xdr:row>
          <xdr:rowOff>219075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47</xdr:row>
          <xdr:rowOff>0</xdr:rowOff>
        </xdr:from>
        <xdr:to>
          <xdr:col>4</xdr:col>
          <xdr:colOff>0</xdr:colOff>
          <xdr:row>47</xdr:row>
          <xdr:rowOff>219075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48</xdr:row>
          <xdr:rowOff>0</xdr:rowOff>
        </xdr:from>
        <xdr:to>
          <xdr:col>4</xdr:col>
          <xdr:colOff>0</xdr:colOff>
          <xdr:row>48</xdr:row>
          <xdr:rowOff>219075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56</xdr:row>
          <xdr:rowOff>0</xdr:rowOff>
        </xdr:from>
        <xdr:to>
          <xdr:col>4</xdr:col>
          <xdr:colOff>0</xdr:colOff>
          <xdr:row>56</xdr:row>
          <xdr:rowOff>219075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57</xdr:row>
          <xdr:rowOff>0</xdr:rowOff>
        </xdr:from>
        <xdr:to>
          <xdr:col>4</xdr:col>
          <xdr:colOff>0</xdr:colOff>
          <xdr:row>57</xdr:row>
          <xdr:rowOff>219075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43</xdr:row>
          <xdr:rowOff>0</xdr:rowOff>
        </xdr:from>
        <xdr:to>
          <xdr:col>4</xdr:col>
          <xdr:colOff>0</xdr:colOff>
          <xdr:row>43</xdr:row>
          <xdr:rowOff>219075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59</xdr:row>
          <xdr:rowOff>0</xdr:rowOff>
        </xdr:from>
        <xdr:to>
          <xdr:col>4</xdr:col>
          <xdr:colOff>0</xdr:colOff>
          <xdr:row>59</xdr:row>
          <xdr:rowOff>219075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60</xdr:row>
          <xdr:rowOff>0</xdr:rowOff>
        </xdr:from>
        <xdr:to>
          <xdr:col>4</xdr:col>
          <xdr:colOff>0</xdr:colOff>
          <xdr:row>60</xdr:row>
          <xdr:rowOff>219075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61</xdr:row>
          <xdr:rowOff>0</xdr:rowOff>
        </xdr:from>
        <xdr:to>
          <xdr:col>4</xdr:col>
          <xdr:colOff>0</xdr:colOff>
          <xdr:row>61</xdr:row>
          <xdr:rowOff>219075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62</xdr:row>
          <xdr:rowOff>0</xdr:rowOff>
        </xdr:from>
        <xdr:to>
          <xdr:col>4</xdr:col>
          <xdr:colOff>0</xdr:colOff>
          <xdr:row>62</xdr:row>
          <xdr:rowOff>219075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70</xdr:row>
          <xdr:rowOff>0</xdr:rowOff>
        </xdr:from>
        <xdr:to>
          <xdr:col>4</xdr:col>
          <xdr:colOff>0</xdr:colOff>
          <xdr:row>70</xdr:row>
          <xdr:rowOff>219075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71</xdr:row>
          <xdr:rowOff>0</xdr:rowOff>
        </xdr:from>
        <xdr:to>
          <xdr:col>4</xdr:col>
          <xdr:colOff>0</xdr:colOff>
          <xdr:row>71</xdr:row>
          <xdr:rowOff>219075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72</xdr:row>
          <xdr:rowOff>0</xdr:rowOff>
        </xdr:from>
        <xdr:to>
          <xdr:col>4</xdr:col>
          <xdr:colOff>0</xdr:colOff>
          <xdr:row>72</xdr:row>
          <xdr:rowOff>219075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73</xdr:row>
          <xdr:rowOff>0</xdr:rowOff>
        </xdr:from>
        <xdr:to>
          <xdr:col>4</xdr:col>
          <xdr:colOff>0</xdr:colOff>
          <xdr:row>73</xdr:row>
          <xdr:rowOff>219075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74</xdr:row>
          <xdr:rowOff>0</xdr:rowOff>
        </xdr:from>
        <xdr:to>
          <xdr:col>4</xdr:col>
          <xdr:colOff>0</xdr:colOff>
          <xdr:row>74</xdr:row>
          <xdr:rowOff>219075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58</xdr:row>
          <xdr:rowOff>0</xdr:rowOff>
        </xdr:from>
        <xdr:to>
          <xdr:col>4</xdr:col>
          <xdr:colOff>0</xdr:colOff>
          <xdr:row>58</xdr:row>
          <xdr:rowOff>219075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35</xdr:row>
          <xdr:rowOff>0</xdr:rowOff>
        </xdr:from>
        <xdr:to>
          <xdr:col>4</xdr:col>
          <xdr:colOff>0</xdr:colOff>
          <xdr:row>35</xdr:row>
          <xdr:rowOff>219075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36</xdr:row>
          <xdr:rowOff>0</xdr:rowOff>
        </xdr:from>
        <xdr:to>
          <xdr:col>4</xdr:col>
          <xdr:colOff>0</xdr:colOff>
          <xdr:row>36</xdr:row>
          <xdr:rowOff>219075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37</xdr:row>
          <xdr:rowOff>0</xdr:rowOff>
        </xdr:from>
        <xdr:to>
          <xdr:col>4</xdr:col>
          <xdr:colOff>0</xdr:colOff>
          <xdr:row>37</xdr:row>
          <xdr:rowOff>219075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38</xdr:row>
          <xdr:rowOff>314325</xdr:rowOff>
        </xdr:from>
        <xdr:to>
          <xdr:col>4</xdr:col>
          <xdr:colOff>0</xdr:colOff>
          <xdr:row>39</xdr:row>
          <xdr:rowOff>219075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49</xdr:row>
          <xdr:rowOff>0</xdr:rowOff>
        </xdr:from>
        <xdr:to>
          <xdr:col>4</xdr:col>
          <xdr:colOff>0</xdr:colOff>
          <xdr:row>49</xdr:row>
          <xdr:rowOff>219075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50</xdr:row>
          <xdr:rowOff>0</xdr:rowOff>
        </xdr:from>
        <xdr:to>
          <xdr:col>4</xdr:col>
          <xdr:colOff>0</xdr:colOff>
          <xdr:row>50</xdr:row>
          <xdr:rowOff>219075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63</xdr:row>
          <xdr:rowOff>0</xdr:rowOff>
        </xdr:from>
        <xdr:to>
          <xdr:col>4</xdr:col>
          <xdr:colOff>0</xdr:colOff>
          <xdr:row>63</xdr:row>
          <xdr:rowOff>219075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64</xdr:row>
          <xdr:rowOff>0</xdr:rowOff>
        </xdr:from>
        <xdr:to>
          <xdr:col>4</xdr:col>
          <xdr:colOff>0</xdr:colOff>
          <xdr:row>64</xdr:row>
          <xdr:rowOff>219075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65</xdr:row>
          <xdr:rowOff>314325</xdr:rowOff>
        </xdr:from>
        <xdr:to>
          <xdr:col>4</xdr:col>
          <xdr:colOff>0</xdr:colOff>
          <xdr:row>66</xdr:row>
          <xdr:rowOff>219075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21</xdr:row>
          <xdr:rowOff>314325</xdr:rowOff>
        </xdr:from>
        <xdr:to>
          <xdr:col>4</xdr:col>
          <xdr:colOff>0</xdr:colOff>
          <xdr:row>22</xdr:row>
          <xdr:rowOff>219075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22</xdr:row>
          <xdr:rowOff>0</xdr:rowOff>
        </xdr:from>
        <xdr:to>
          <xdr:col>4</xdr:col>
          <xdr:colOff>0</xdr:colOff>
          <xdr:row>22</xdr:row>
          <xdr:rowOff>219075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9525</xdr:colOff>
      <xdr:row>93</xdr:row>
      <xdr:rowOff>66675</xdr:rowOff>
    </xdr:from>
    <xdr:to>
      <xdr:col>9</xdr:col>
      <xdr:colOff>590550</xdr:colOff>
      <xdr:row>97</xdr:row>
      <xdr:rowOff>171450</xdr:rowOff>
    </xdr:to>
    <xdr:sp macro="" textlink="">
      <xdr:nvSpPr>
        <xdr:cNvPr id="3" name="Cerrar llav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439150" y="27108150"/>
          <a:ext cx="581025" cy="704850"/>
        </a:xfrm>
        <a:prstGeom prst="rightBrac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7B3B76-8098-4E5A-9C58-200E5E988C8A}" name="Tabla1" displayName="Tabla1" ref="D9:K80" totalsRowShown="0" headerRowDxfId="10" dataDxfId="9" tableBorderDxfId="8">
  <autoFilter ref="D9:K80" xr:uid="{187B3B76-8098-4E5A-9C58-200E5E988C8A}"/>
  <sortState ref="A10:K76">
    <sortCondition ref="G9:G76"/>
  </sortState>
  <tableColumns count="8">
    <tableColumn id="10" xr3:uid="{7022B1B8-AB73-4299-8D33-EFEF3C483E2E}" name="marcar las superadas" dataDxfId="7"/>
    <tableColumn id="1" xr3:uid="{A042B010-3C54-4C11-B65A-F96FA7B80717}" name="ASIGNATURAS Plan 2010" dataDxfId="6"/>
    <tableColumn id="2" xr3:uid="{EADEF624-F95E-4EB8-A4E7-48B28BC4D429}" name="ECTS" dataDxfId="5"/>
    <tableColumn id="3" xr3:uid="{141F5EC5-F7A7-47B6-95A6-5D6E5670DBBD}" name="Curso" dataDxfId="4"/>
    <tableColumn id="4" xr3:uid="{CC35076A-D672-4A6F-AE38-93F5DFCF0FFF}" name="ASIGNATURAS Plan 2023" dataDxfId="3"/>
    <tableColumn id="5" xr3:uid="{EC549514-F1B9-45C2-B47C-F9E377388DBB}" name="ECTS " dataDxfId="2"/>
    <tableColumn id="6" xr3:uid="{84517A66-07FD-4D6B-8844-FF50CB246E82}" name="Curso " dataDxfId="1"/>
    <tableColumn id="7" xr3:uid="{584DB0A5-4B7E-4102-8403-DE83179C2584}" name="ADAPTACIÓN" dataDxfId="0">
      <calculatedColumnFormula>IF($D10,"Adaptable",   "--")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1EDA-8568-4220-8289-B3BDC5392EED}">
  <sheetPr>
    <tabColor rgb="FFFF0000"/>
  </sheetPr>
  <dimension ref="B2:J38"/>
  <sheetViews>
    <sheetView showGridLines="0" showRowColHeaders="0" workbookViewId="0">
      <selection activeCell="B3" sqref="B3:B9"/>
    </sheetView>
  </sheetViews>
  <sheetFormatPr baseColWidth="10" defaultRowHeight="15.75" x14ac:dyDescent="0.25"/>
  <sheetData>
    <row r="2" spans="2:10" ht="16.5" thickBot="1" x14ac:dyDescent="0.3"/>
    <row r="3" spans="2:10" x14ac:dyDescent="0.25">
      <c r="B3" s="114" t="s">
        <v>207</v>
      </c>
      <c r="C3" s="23" t="s">
        <v>206</v>
      </c>
      <c r="D3" s="24"/>
      <c r="E3" s="24"/>
      <c r="F3" s="24"/>
      <c r="G3" s="21"/>
      <c r="H3" s="21"/>
      <c r="I3" s="21"/>
      <c r="J3" s="21"/>
    </row>
    <row r="4" spans="2:10" x14ac:dyDescent="0.25">
      <c r="B4" s="115"/>
      <c r="C4" s="21"/>
      <c r="D4" s="21"/>
      <c r="E4" s="21"/>
      <c r="F4" s="21"/>
      <c r="G4" s="21"/>
      <c r="H4" s="21"/>
      <c r="I4" s="21"/>
      <c r="J4" s="21"/>
    </row>
    <row r="5" spans="2:10" x14ac:dyDescent="0.25">
      <c r="B5" s="115"/>
      <c r="C5" s="22" t="s">
        <v>74</v>
      </c>
      <c r="D5" s="21" t="s">
        <v>86</v>
      </c>
      <c r="E5" s="21"/>
      <c r="F5" s="21"/>
      <c r="G5" s="21"/>
      <c r="H5" s="21"/>
      <c r="I5" s="21"/>
      <c r="J5" s="21"/>
    </row>
    <row r="6" spans="2:10" x14ac:dyDescent="0.25">
      <c r="B6" s="115"/>
      <c r="C6" s="22"/>
      <c r="D6" s="21"/>
      <c r="E6" s="21"/>
      <c r="F6" s="21"/>
      <c r="G6" s="21"/>
      <c r="H6" s="21"/>
      <c r="I6" s="21"/>
      <c r="J6" s="21"/>
    </row>
    <row r="7" spans="2:10" x14ac:dyDescent="0.25">
      <c r="B7" s="115"/>
      <c r="C7" s="22" t="s">
        <v>74</v>
      </c>
      <c r="D7" s="21" t="s">
        <v>209</v>
      </c>
      <c r="E7" s="21"/>
      <c r="F7" s="21"/>
      <c r="G7" s="21"/>
      <c r="H7" s="21"/>
      <c r="I7" s="21"/>
      <c r="J7" s="21"/>
    </row>
    <row r="8" spans="2:10" x14ac:dyDescent="0.25">
      <c r="B8" s="115"/>
      <c r="C8" s="23"/>
      <c r="D8" s="21"/>
      <c r="E8" s="21"/>
      <c r="F8" s="21"/>
      <c r="G8" s="21"/>
      <c r="H8" s="21"/>
      <c r="I8" s="21"/>
      <c r="J8" s="21"/>
    </row>
    <row r="9" spans="2:10" ht="16.5" thickBot="1" x14ac:dyDescent="0.3">
      <c r="B9" s="116"/>
      <c r="C9" s="22" t="s">
        <v>74</v>
      </c>
      <c r="D9" s="21" t="s">
        <v>87</v>
      </c>
      <c r="E9" s="21"/>
      <c r="F9" s="21"/>
      <c r="G9" s="21"/>
      <c r="H9" s="21"/>
      <c r="I9" s="21"/>
      <c r="J9" s="21"/>
    </row>
    <row r="10" spans="2:10" ht="16.5" thickBot="1" x14ac:dyDescent="0.3"/>
    <row r="11" spans="2:10" x14ac:dyDescent="0.25">
      <c r="B11" s="117" t="s">
        <v>88</v>
      </c>
      <c r="C11" s="19" t="s">
        <v>212</v>
      </c>
      <c r="D11" s="17"/>
      <c r="E11" s="17"/>
      <c r="F11" s="17"/>
      <c r="G11" s="17"/>
      <c r="H11" s="17"/>
      <c r="I11" s="17"/>
      <c r="J11" s="17"/>
    </row>
    <row r="12" spans="2:10" x14ac:dyDescent="0.25">
      <c r="B12" s="118"/>
      <c r="C12" s="17"/>
      <c r="D12" s="17"/>
      <c r="E12" s="17"/>
      <c r="F12" s="17"/>
      <c r="G12" s="17"/>
      <c r="H12" s="17"/>
      <c r="I12" s="17"/>
      <c r="J12" s="17"/>
    </row>
    <row r="13" spans="2:10" x14ac:dyDescent="0.25">
      <c r="B13" s="118"/>
      <c r="C13" s="20" t="s">
        <v>74</v>
      </c>
      <c r="D13" s="17" t="s">
        <v>89</v>
      </c>
      <c r="E13" s="17"/>
      <c r="F13" s="17"/>
      <c r="G13" s="17"/>
      <c r="H13" s="17"/>
      <c r="I13" s="17"/>
      <c r="J13" s="17"/>
    </row>
    <row r="14" spans="2:10" x14ac:dyDescent="0.25">
      <c r="B14" s="118"/>
      <c r="C14" s="17"/>
      <c r="D14" s="17" t="s">
        <v>90</v>
      </c>
      <c r="E14" s="17"/>
      <c r="F14" s="17"/>
      <c r="G14" s="17"/>
      <c r="H14" s="17"/>
      <c r="I14" s="17"/>
      <c r="J14" s="17"/>
    </row>
    <row r="15" spans="2:10" x14ac:dyDescent="0.25">
      <c r="B15" s="118"/>
      <c r="C15" s="17"/>
      <c r="D15" s="17" t="s">
        <v>75</v>
      </c>
      <c r="E15" s="17"/>
      <c r="F15" s="17"/>
      <c r="G15" s="17"/>
      <c r="H15" s="17"/>
      <c r="I15" s="17"/>
      <c r="J15" s="17"/>
    </row>
    <row r="16" spans="2:10" x14ac:dyDescent="0.25">
      <c r="B16" s="118"/>
      <c r="C16" s="17"/>
      <c r="D16" s="17"/>
      <c r="E16" s="17"/>
      <c r="F16" s="17"/>
      <c r="G16" s="17"/>
      <c r="H16" s="17"/>
      <c r="I16" s="17"/>
      <c r="J16" s="17"/>
    </row>
    <row r="17" spans="2:10" x14ac:dyDescent="0.25">
      <c r="B17" s="118"/>
      <c r="C17" s="20" t="s">
        <v>74</v>
      </c>
      <c r="D17" s="17" t="s">
        <v>128</v>
      </c>
      <c r="E17" s="17"/>
      <c r="F17" s="17"/>
      <c r="G17" s="17"/>
      <c r="H17" s="17"/>
      <c r="I17" s="17"/>
      <c r="J17" s="17"/>
    </row>
    <row r="18" spans="2:10" x14ac:dyDescent="0.25">
      <c r="B18" s="118"/>
      <c r="C18" s="17"/>
      <c r="D18" s="17"/>
      <c r="E18" s="17"/>
      <c r="F18" s="17"/>
      <c r="G18" s="17"/>
      <c r="H18" s="17"/>
      <c r="I18" s="17"/>
      <c r="J18" s="17"/>
    </row>
    <row r="19" spans="2:10" ht="16.5" thickBot="1" x14ac:dyDescent="0.3">
      <c r="B19" s="119"/>
      <c r="C19" s="17"/>
      <c r="D19" s="17"/>
      <c r="E19" s="17"/>
      <c r="F19" s="17"/>
      <c r="G19" s="17"/>
      <c r="H19" s="17"/>
      <c r="I19" s="17"/>
      <c r="J19" s="17"/>
    </row>
    <row r="20" spans="2:10" ht="16.5" thickBot="1" x14ac:dyDescent="0.3"/>
    <row r="21" spans="2:10" x14ac:dyDescent="0.25">
      <c r="B21" s="117" t="s">
        <v>129</v>
      </c>
      <c r="C21" s="18"/>
      <c r="D21" s="18"/>
      <c r="E21" s="18"/>
      <c r="F21" s="18"/>
      <c r="G21" s="18"/>
      <c r="H21" s="18"/>
      <c r="I21" s="18"/>
      <c r="J21" s="18"/>
    </row>
    <row r="22" spans="2:10" x14ac:dyDescent="0.25">
      <c r="B22" s="120"/>
      <c r="C22" s="18" t="s">
        <v>76</v>
      </c>
      <c r="D22" s="18"/>
      <c r="E22" s="18"/>
      <c r="F22" s="18"/>
      <c r="G22" s="18"/>
      <c r="H22" s="18"/>
      <c r="I22" s="18"/>
      <c r="J22" s="18"/>
    </row>
    <row r="23" spans="2:10" x14ac:dyDescent="0.25">
      <c r="B23" s="118"/>
      <c r="C23" s="18"/>
      <c r="D23" s="18"/>
      <c r="E23" s="18"/>
      <c r="F23" s="18"/>
      <c r="G23" s="18"/>
      <c r="H23" s="18"/>
      <c r="I23" s="18"/>
      <c r="J23" s="18"/>
    </row>
    <row r="24" spans="2:10" x14ac:dyDescent="0.25">
      <c r="B24" s="118"/>
      <c r="C24" s="25" t="s">
        <v>77</v>
      </c>
      <c r="D24" s="18" t="s">
        <v>130</v>
      </c>
      <c r="E24" s="18"/>
      <c r="F24" s="18"/>
      <c r="G24" s="18"/>
      <c r="H24" s="18"/>
      <c r="I24" s="18"/>
      <c r="J24" s="18"/>
    </row>
    <row r="25" spans="2:10" x14ac:dyDescent="0.25">
      <c r="B25" s="118"/>
      <c r="C25" s="25"/>
      <c r="D25" s="18" t="s">
        <v>131</v>
      </c>
      <c r="E25" s="18"/>
      <c r="F25" s="18"/>
      <c r="G25" s="18"/>
      <c r="H25" s="18"/>
      <c r="I25" s="18"/>
      <c r="J25" s="18"/>
    </row>
    <row r="26" spans="2:10" x14ac:dyDescent="0.25">
      <c r="B26" s="118"/>
      <c r="C26" s="25"/>
      <c r="D26" s="18" t="s">
        <v>132</v>
      </c>
      <c r="E26" s="18"/>
      <c r="F26" s="18"/>
      <c r="G26" s="18"/>
      <c r="H26" s="18"/>
      <c r="I26" s="18"/>
      <c r="J26" s="18"/>
    </row>
    <row r="27" spans="2:10" x14ac:dyDescent="0.25">
      <c r="B27" s="118"/>
      <c r="C27" s="25"/>
      <c r="D27" s="18"/>
      <c r="E27" s="18"/>
      <c r="F27" s="18"/>
      <c r="G27" s="18"/>
      <c r="H27" s="18"/>
      <c r="I27" s="18"/>
      <c r="J27" s="18"/>
    </row>
    <row r="28" spans="2:10" x14ac:dyDescent="0.25">
      <c r="B28" s="118"/>
      <c r="C28" s="25" t="s">
        <v>78</v>
      </c>
      <c r="D28" s="18" t="s">
        <v>208</v>
      </c>
      <c r="E28" s="18"/>
      <c r="F28" s="18"/>
      <c r="G28" s="18"/>
      <c r="H28" s="18"/>
      <c r="I28" s="18"/>
      <c r="J28" s="18"/>
    </row>
    <row r="29" spans="2:10" x14ac:dyDescent="0.25">
      <c r="B29" s="118"/>
      <c r="C29" s="25"/>
      <c r="D29" s="18"/>
      <c r="E29" s="18"/>
      <c r="F29" s="18"/>
      <c r="G29" s="18"/>
      <c r="H29" s="18"/>
      <c r="I29" s="18"/>
      <c r="J29" s="18"/>
    </row>
    <row r="30" spans="2:10" x14ac:dyDescent="0.25">
      <c r="B30" s="118"/>
      <c r="C30" s="25" t="s">
        <v>91</v>
      </c>
      <c r="D30" s="18" t="s">
        <v>133</v>
      </c>
      <c r="E30" s="18"/>
      <c r="F30" s="18"/>
      <c r="G30" s="18"/>
      <c r="H30" s="18"/>
      <c r="I30" s="18"/>
      <c r="J30" s="18"/>
    </row>
    <row r="31" spans="2:10" x14ac:dyDescent="0.25">
      <c r="B31" s="118"/>
      <c r="C31" s="25"/>
      <c r="D31" s="18"/>
      <c r="E31" s="18"/>
      <c r="F31" s="18"/>
      <c r="G31" s="18"/>
      <c r="H31" s="18"/>
      <c r="I31" s="18"/>
      <c r="J31" s="18"/>
    </row>
    <row r="32" spans="2:10" x14ac:dyDescent="0.25">
      <c r="B32" s="118"/>
      <c r="C32" s="25"/>
      <c r="D32" s="29" t="s">
        <v>92</v>
      </c>
      <c r="E32" s="18"/>
      <c r="F32" s="18"/>
      <c r="G32" s="18"/>
      <c r="H32" s="18"/>
      <c r="I32" s="18"/>
      <c r="J32" s="18"/>
    </row>
    <row r="33" spans="2:10" x14ac:dyDescent="0.25">
      <c r="B33" s="118"/>
      <c r="C33" s="25"/>
      <c r="D33" s="18" t="s">
        <v>210</v>
      </c>
      <c r="E33" s="18"/>
      <c r="F33" s="18"/>
      <c r="G33" s="18"/>
      <c r="H33" s="18"/>
      <c r="I33" s="18"/>
      <c r="J33" s="18"/>
    </row>
    <row r="34" spans="2:10" x14ac:dyDescent="0.25">
      <c r="B34" s="118"/>
      <c r="C34" s="25"/>
      <c r="D34" s="18" t="s">
        <v>211</v>
      </c>
      <c r="E34" s="18"/>
      <c r="F34" s="18"/>
      <c r="G34" s="18"/>
      <c r="H34" s="18"/>
      <c r="I34" s="18"/>
      <c r="J34" s="18"/>
    </row>
    <row r="35" spans="2:10" x14ac:dyDescent="0.25">
      <c r="B35" s="118"/>
      <c r="C35" s="25"/>
      <c r="D35" s="18"/>
      <c r="E35" s="18"/>
      <c r="F35" s="18"/>
      <c r="G35" s="18"/>
      <c r="H35" s="18"/>
      <c r="I35" s="18"/>
      <c r="J35" s="18"/>
    </row>
    <row r="36" spans="2:10" x14ac:dyDescent="0.25">
      <c r="B36" s="118"/>
      <c r="C36" s="25"/>
      <c r="D36" s="18" t="s">
        <v>134</v>
      </c>
      <c r="E36" s="18"/>
      <c r="F36" s="18"/>
      <c r="G36" s="18"/>
      <c r="H36" s="18"/>
      <c r="I36" s="18"/>
      <c r="J36" s="18"/>
    </row>
    <row r="37" spans="2:10" x14ac:dyDescent="0.25">
      <c r="B37" s="118"/>
      <c r="C37" s="25"/>
      <c r="D37" s="32" t="s">
        <v>135</v>
      </c>
      <c r="E37" s="18"/>
      <c r="F37" s="18"/>
      <c r="G37" s="18"/>
      <c r="H37" s="18"/>
      <c r="I37" s="18"/>
      <c r="J37" s="18"/>
    </row>
    <row r="38" spans="2:10" ht="16.5" thickBot="1" x14ac:dyDescent="0.3">
      <c r="B38" s="119"/>
      <c r="C38" s="18"/>
      <c r="D38" s="18"/>
      <c r="E38" s="18"/>
      <c r="F38" s="18"/>
      <c r="G38" s="18"/>
      <c r="H38" s="18"/>
      <c r="I38" s="18"/>
      <c r="J38" s="18"/>
    </row>
  </sheetData>
  <sheetProtection algorithmName="SHA-512" hashValue="hRvNeg7JywTOpXVNXxci2JINRFJjd8ddtIsVnDy+2PEBJUBsHNQuv/8LTqmB+bvOjYXVKUahE/fMOm4nRlaJ/g==" saltValue="/JMJFuOECuBwFEetqcXj+g==" spinCount="100000" sheet="1" objects="1" scenarios="1"/>
  <mergeCells count="3">
    <mergeCell ref="B3:B9"/>
    <mergeCell ref="B11:B19"/>
    <mergeCell ref="B21:B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3ACA-7E0D-5F4A-96F3-BBC092694043}">
  <sheetPr codeName="Hoja1">
    <pageSetUpPr fitToPage="1"/>
  </sheetPr>
  <dimension ref="A1:Y101"/>
  <sheetViews>
    <sheetView showGridLines="0" showRowColHeaders="0" tabSelected="1" topLeftCell="D1" zoomScaleNormal="100" workbookViewId="0">
      <selection activeCell="E2" sqref="E2:K2"/>
    </sheetView>
  </sheetViews>
  <sheetFormatPr baseColWidth="10" defaultRowHeight="15.75" x14ac:dyDescent="0.25"/>
  <cols>
    <col min="1" max="1" width="11.125" hidden="1" customWidth="1"/>
    <col min="2" max="2" width="8.125" hidden="1" customWidth="1"/>
    <col min="3" max="3" width="5" hidden="1" customWidth="1"/>
    <col min="4" max="4" width="13.125" style="5" customWidth="1"/>
    <col min="5" max="5" width="28.375" style="5" customWidth="1"/>
    <col min="6" max="6" width="8.125" style="5" customWidth="1"/>
    <col min="7" max="7" width="11" style="5"/>
    <col min="8" max="8" width="39.375" style="5" customWidth="1"/>
    <col min="9" max="9" width="10.625" style="5" customWidth="1"/>
    <col min="10" max="10" width="9" style="5" customWidth="1"/>
    <col min="11" max="11" width="17.625" style="5" customWidth="1"/>
    <col min="12" max="12" width="11" style="5" customWidth="1"/>
    <col min="13" max="13" width="3.625" style="5" customWidth="1"/>
    <col min="14" max="21" width="11" style="5" customWidth="1"/>
    <col min="22" max="25" width="11" style="5"/>
  </cols>
  <sheetData>
    <row r="1" spans="1:24" ht="6" customHeight="1" thickBot="1" x14ac:dyDescent="0.3"/>
    <row r="2" spans="1:24" ht="45" customHeight="1" thickBot="1" x14ac:dyDescent="0.3">
      <c r="D2" s="37" t="s">
        <v>137</v>
      </c>
      <c r="E2" s="98" t="s">
        <v>125</v>
      </c>
      <c r="F2" s="99"/>
      <c r="G2" s="99"/>
      <c r="H2" s="99"/>
      <c r="I2" s="99"/>
      <c r="J2" s="99"/>
      <c r="K2" s="100"/>
    </row>
    <row r="3" spans="1:24" ht="21.75" thickBot="1" x14ac:dyDescent="0.4">
      <c r="D3" s="31" t="s">
        <v>127</v>
      </c>
      <c r="E3" s="110" t="s">
        <v>126</v>
      </c>
      <c r="F3" s="110"/>
      <c r="G3" s="110"/>
      <c r="H3" s="110"/>
      <c r="I3" s="110"/>
      <c r="J3" s="110"/>
      <c r="K3" s="110"/>
    </row>
    <row r="4" spans="1:24" ht="21.75" thickBot="1" x14ac:dyDescent="0.4">
      <c r="D4" s="6">
        <f>SUMIFS(Tabla1[[ECTS ]],Tabla1[ASIGNATURAS Plan 2023],"Optatividad",Tabla1[marcar las superadas],"VERDADERO")</f>
        <v>0</v>
      </c>
      <c r="E4" s="38" t="s">
        <v>62</v>
      </c>
      <c r="F4" s="107"/>
      <c r="G4" s="108"/>
      <c r="H4" s="38" t="s">
        <v>84</v>
      </c>
      <c r="I4" s="107"/>
      <c r="J4" s="109"/>
      <c r="K4" s="108"/>
    </row>
    <row r="5" spans="1:24" ht="21" hidden="1" x14ac:dyDescent="0.35">
      <c r="A5" s="27" t="s">
        <v>82</v>
      </c>
      <c r="B5" s="27"/>
      <c r="C5" s="27"/>
      <c r="D5" s="26"/>
      <c r="E5" s="7" t="s">
        <v>81</v>
      </c>
      <c r="F5" s="111">
        <v>4</v>
      </c>
      <c r="G5" s="111"/>
      <c r="H5" s="111"/>
      <c r="I5" s="30"/>
      <c r="J5" s="30"/>
      <c r="K5" s="30"/>
    </row>
    <row r="6" spans="1:24" ht="24" customHeight="1" x14ac:dyDescent="0.25">
      <c r="E6" s="103" t="s">
        <v>205</v>
      </c>
      <c r="F6" s="104"/>
      <c r="G6" s="104"/>
      <c r="H6" s="105"/>
      <c r="I6" s="104"/>
      <c r="J6" s="104"/>
      <c r="K6" s="106"/>
    </row>
    <row r="7" spans="1:24" ht="20.100000000000001" customHeight="1" x14ac:dyDescent="0.25">
      <c r="E7" s="112" t="s">
        <v>83</v>
      </c>
      <c r="F7" s="112"/>
      <c r="G7" s="112"/>
      <c r="H7" s="112" t="s">
        <v>0</v>
      </c>
      <c r="I7" s="113"/>
      <c r="J7" s="8"/>
      <c r="K7" s="9"/>
    </row>
    <row r="8" spans="1:24" ht="20.100000000000001" customHeight="1" x14ac:dyDescent="0.25">
      <c r="E8" s="10" t="s">
        <v>60</v>
      </c>
      <c r="F8" s="39">
        <f>SUMIFS(Tabla1[ECTS],Tabla1[marcar las superadas],"VERDADERO")</f>
        <v>0</v>
      </c>
      <c r="G8" s="11"/>
      <c r="H8" s="12" t="s">
        <v>61</v>
      </c>
      <c r="I8" s="39">
        <f>SUMIFS(Tabla1[[ECTS ]],Tabla1[marcar las superadas],"verdadero",Tabla1[[Curso ]],"&gt;0")</f>
        <v>0</v>
      </c>
      <c r="J8" s="101"/>
      <c r="K8" s="102"/>
    </row>
    <row r="9" spans="1:24" ht="45" customHeight="1" thickBot="1" x14ac:dyDescent="0.3">
      <c r="A9" s="2" t="s">
        <v>79</v>
      </c>
      <c r="B9" s="1" t="s">
        <v>73</v>
      </c>
      <c r="C9" s="2" t="s">
        <v>72</v>
      </c>
      <c r="D9" s="13" t="s">
        <v>55</v>
      </c>
      <c r="E9" s="14" t="s">
        <v>53</v>
      </c>
      <c r="F9" s="14" t="s">
        <v>1</v>
      </c>
      <c r="G9" s="14" t="s">
        <v>51</v>
      </c>
      <c r="H9" s="15" t="s">
        <v>54</v>
      </c>
      <c r="I9" s="15" t="s">
        <v>57</v>
      </c>
      <c r="J9" s="15" t="s">
        <v>58</v>
      </c>
      <c r="K9" s="16" t="s">
        <v>56</v>
      </c>
    </row>
    <row r="10" spans="1:24" ht="24.95" customHeight="1" x14ac:dyDescent="0.25">
      <c r="A10" s="4">
        <v>1</v>
      </c>
      <c r="B10" s="4"/>
      <c r="C10" s="3" t="s">
        <v>69</v>
      </c>
      <c r="D10" s="54" t="b">
        <v>0</v>
      </c>
      <c r="E10" s="55" t="s">
        <v>3</v>
      </c>
      <c r="F10" s="56">
        <v>6</v>
      </c>
      <c r="G10" s="56">
        <v>1</v>
      </c>
      <c r="H10" s="57" t="s">
        <v>2</v>
      </c>
      <c r="I10" s="56">
        <v>6</v>
      </c>
      <c r="J10" s="68">
        <v>1</v>
      </c>
      <c r="K10" s="74" t="str">
        <f t="shared" ref="K10:K33" si="0">IF($D10,"Adaptable",   "--")</f>
        <v>--</v>
      </c>
      <c r="V10" s="5">
        <f>ROW()</f>
        <v>10</v>
      </c>
      <c r="W10" s="5" t="str">
        <f t="shared" ref="W10" si="1">TEXT(V10,"?")</f>
        <v>10</v>
      </c>
      <c r="X10" s="5" t="s">
        <v>189</v>
      </c>
    </row>
    <row r="11" spans="1:24" ht="24.95" customHeight="1" x14ac:dyDescent="0.25">
      <c r="A11" s="4">
        <v>1</v>
      </c>
      <c r="B11" s="4"/>
      <c r="C11" s="4" t="s">
        <v>69</v>
      </c>
      <c r="D11" s="58" t="b">
        <v>0</v>
      </c>
      <c r="E11" s="41" t="s">
        <v>5</v>
      </c>
      <c r="F11" s="42">
        <v>9</v>
      </c>
      <c r="G11" s="42">
        <v>1</v>
      </c>
      <c r="H11" s="43" t="s">
        <v>4</v>
      </c>
      <c r="I11" s="42">
        <v>6</v>
      </c>
      <c r="J11" s="69">
        <v>1</v>
      </c>
      <c r="K11" s="75" t="str">
        <f t="shared" si="0"/>
        <v>--</v>
      </c>
      <c r="V11" s="5">
        <f>ROW()</f>
        <v>11</v>
      </c>
      <c r="W11" s="5" t="str">
        <f t="shared" ref="W11" si="2">TEXT(V11,"?")</f>
        <v>11</v>
      </c>
      <c r="X11" s="5" t="s">
        <v>190</v>
      </c>
    </row>
    <row r="12" spans="1:24" ht="24.95" customHeight="1" x14ac:dyDescent="0.25">
      <c r="A12" s="4"/>
      <c r="B12" s="4"/>
      <c r="C12" s="4" t="s">
        <v>69</v>
      </c>
      <c r="D12" s="58" t="b">
        <f>D11</f>
        <v>0</v>
      </c>
      <c r="E12" s="41"/>
      <c r="F12" s="42"/>
      <c r="G12" s="44">
        <v>1</v>
      </c>
      <c r="H12" s="43" t="s">
        <v>6</v>
      </c>
      <c r="I12" s="45">
        <v>4.5</v>
      </c>
      <c r="J12" s="70">
        <v>2</v>
      </c>
      <c r="K12" s="75" t="str">
        <f t="shared" si="0"/>
        <v>--</v>
      </c>
      <c r="V12" s="5">
        <f>ROW()</f>
        <v>12</v>
      </c>
      <c r="W12" s="5" t="str">
        <f t="shared" ref="W12" si="3">TEXT(V12,"?")</f>
        <v>12</v>
      </c>
      <c r="X12" s="5" t="s">
        <v>191</v>
      </c>
    </row>
    <row r="13" spans="1:24" ht="24.95" customHeight="1" x14ac:dyDescent="0.25">
      <c r="A13" s="4">
        <v>1</v>
      </c>
      <c r="B13" s="4"/>
      <c r="C13" s="4" t="s">
        <v>69</v>
      </c>
      <c r="D13" s="58" t="b">
        <v>0</v>
      </c>
      <c r="E13" s="41" t="s">
        <v>8</v>
      </c>
      <c r="F13" s="42">
        <v>6</v>
      </c>
      <c r="G13" s="42">
        <v>1</v>
      </c>
      <c r="H13" s="43" t="s">
        <v>7</v>
      </c>
      <c r="I13" s="42">
        <v>6</v>
      </c>
      <c r="J13" s="69">
        <v>1</v>
      </c>
      <c r="K13" s="75" t="str">
        <f t="shared" si="0"/>
        <v>--</v>
      </c>
      <c r="V13" s="5">
        <f>ROW()</f>
        <v>13</v>
      </c>
      <c r="W13" s="5" t="str">
        <f t="shared" ref="W13" si="4">TEXT(V13,"?")</f>
        <v>13</v>
      </c>
      <c r="X13" s="5" t="s">
        <v>192</v>
      </c>
    </row>
    <row r="14" spans="1:24" ht="24.95" customHeight="1" x14ac:dyDescent="0.25">
      <c r="A14" s="4">
        <v>1</v>
      </c>
      <c r="B14" s="4"/>
      <c r="C14" s="4" t="s">
        <v>69</v>
      </c>
      <c r="D14" s="58" t="b">
        <v>0</v>
      </c>
      <c r="E14" s="41" t="s">
        <v>9</v>
      </c>
      <c r="F14" s="42">
        <v>6</v>
      </c>
      <c r="G14" s="42">
        <v>1</v>
      </c>
      <c r="H14" s="43" t="s">
        <v>9</v>
      </c>
      <c r="I14" s="42">
        <v>6</v>
      </c>
      <c r="J14" s="69">
        <v>1</v>
      </c>
      <c r="K14" s="75" t="str">
        <f t="shared" si="0"/>
        <v>--</v>
      </c>
      <c r="V14" s="5">
        <f>ROW()</f>
        <v>14</v>
      </c>
      <c r="W14" s="5" t="str">
        <f t="shared" ref="W14" si="5">TEXT(V14,"?")</f>
        <v>14</v>
      </c>
      <c r="X14" s="5" t="s">
        <v>193</v>
      </c>
    </row>
    <row r="15" spans="1:24" ht="24.95" customHeight="1" x14ac:dyDescent="0.25">
      <c r="A15" s="4">
        <v>1</v>
      </c>
      <c r="B15" s="4"/>
      <c r="C15" s="4" t="s">
        <v>69</v>
      </c>
      <c r="D15" s="58" t="b">
        <v>0</v>
      </c>
      <c r="E15" s="41" t="s">
        <v>10</v>
      </c>
      <c r="F15" s="42">
        <v>6</v>
      </c>
      <c r="G15" s="42">
        <v>1</v>
      </c>
      <c r="H15" s="43" t="s">
        <v>10</v>
      </c>
      <c r="I15" s="42">
        <v>6</v>
      </c>
      <c r="J15" s="69">
        <v>1</v>
      </c>
      <c r="K15" s="75" t="str">
        <f t="shared" si="0"/>
        <v>--</v>
      </c>
      <c r="V15" s="5">
        <f>ROW()</f>
        <v>15</v>
      </c>
      <c r="W15" s="5" t="str">
        <f t="shared" ref="W15" si="6">TEXT(V15,"?")</f>
        <v>15</v>
      </c>
      <c r="X15" s="5" t="s">
        <v>194</v>
      </c>
    </row>
    <row r="16" spans="1:24" ht="24.95" customHeight="1" x14ac:dyDescent="0.25">
      <c r="A16" s="4">
        <v>1</v>
      </c>
      <c r="B16" s="4"/>
      <c r="C16" s="4" t="s">
        <v>69</v>
      </c>
      <c r="D16" s="58" t="b">
        <v>0</v>
      </c>
      <c r="E16" s="41" t="s">
        <v>15</v>
      </c>
      <c r="F16" s="42">
        <v>6</v>
      </c>
      <c r="G16" s="42">
        <v>1</v>
      </c>
      <c r="H16" s="43" t="s">
        <v>14</v>
      </c>
      <c r="I16" s="42">
        <v>6</v>
      </c>
      <c r="J16" s="69">
        <v>2</v>
      </c>
      <c r="K16" s="75" t="str">
        <f t="shared" si="0"/>
        <v>--</v>
      </c>
      <c r="V16" s="5">
        <f>ROW()</f>
        <v>16</v>
      </c>
      <c r="W16" s="5" t="str">
        <f t="shared" ref="W16" si="7">TEXT(V16,"?")</f>
        <v>16</v>
      </c>
      <c r="X16" s="5" t="s">
        <v>195</v>
      </c>
    </row>
    <row r="17" spans="1:24" ht="24.95" customHeight="1" x14ac:dyDescent="0.25">
      <c r="A17" s="4">
        <v>1</v>
      </c>
      <c r="B17" s="4"/>
      <c r="C17" s="4" t="s">
        <v>69</v>
      </c>
      <c r="D17" s="58" t="b">
        <v>0</v>
      </c>
      <c r="E17" s="41" t="s">
        <v>16</v>
      </c>
      <c r="F17" s="42">
        <v>6</v>
      </c>
      <c r="G17" s="42">
        <v>1</v>
      </c>
      <c r="H17" s="43" t="s">
        <v>16</v>
      </c>
      <c r="I17" s="42">
        <v>6</v>
      </c>
      <c r="J17" s="69">
        <v>1</v>
      </c>
      <c r="K17" s="75" t="str">
        <f t="shared" si="0"/>
        <v>--</v>
      </c>
      <c r="V17" s="5">
        <f>ROW()</f>
        <v>17</v>
      </c>
      <c r="W17" s="5" t="str">
        <f t="shared" ref="W17" si="8">TEXT(V17,"?")</f>
        <v>17</v>
      </c>
      <c r="X17" s="5" t="s">
        <v>196</v>
      </c>
    </row>
    <row r="18" spans="1:24" ht="24.95" customHeight="1" x14ac:dyDescent="0.25">
      <c r="A18" s="4"/>
      <c r="B18" s="4"/>
      <c r="C18" s="4"/>
      <c r="D18" s="58" t="b">
        <v>0</v>
      </c>
      <c r="E18" s="46" t="s">
        <v>119</v>
      </c>
      <c r="F18" s="47">
        <v>6</v>
      </c>
      <c r="G18" s="47">
        <v>1</v>
      </c>
      <c r="H18" s="46" t="s">
        <v>119</v>
      </c>
      <c r="I18" s="47">
        <v>6</v>
      </c>
      <c r="J18" s="71">
        <v>1</v>
      </c>
      <c r="K18" s="75" t="str">
        <f t="shared" si="0"/>
        <v>--</v>
      </c>
      <c r="V18" s="5">
        <f>ROW()</f>
        <v>18</v>
      </c>
      <c r="W18" s="5" t="str">
        <f t="shared" ref="W18" si="9">TEXT(V18,"?")</f>
        <v>18</v>
      </c>
      <c r="X18" s="5" t="s">
        <v>197</v>
      </c>
    </row>
    <row r="19" spans="1:24" ht="24.95" customHeight="1" x14ac:dyDescent="0.25">
      <c r="A19" s="4"/>
      <c r="B19" s="4"/>
      <c r="C19" s="4"/>
      <c r="D19" s="58" t="b">
        <v>0</v>
      </c>
      <c r="E19" s="46" t="s">
        <v>136</v>
      </c>
      <c r="F19" s="47">
        <v>6</v>
      </c>
      <c r="G19" s="47">
        <v>1</v>
      </c>
      <c r="H19" s="46" t="s">
        <v>136</v>
      </c>
      <c r="I19" s="47">
        <v>6</v>
      </c>
      <c r="J19" s="71">
        <v>1</v>
      </c>
      <c r="K19" s="75" t="str">
        <f t="shared" si="0"/>
        <v>--</v>
      </c>
      <c r="V19" s="5">
        <f>ROW()</f>
        <v>19</v>
      </c>
      <c r="W19" s="5" t="str">
        <f t="shared" ref="W19" si="10">TEXT(V19,"?")</f>
        <v>19</v>
      </c>
      <c r="X19" s="5" t="s">
        <v>198</v>
      </c>
    </row>
    <row r="20" spans="1:24" ht="24.95" customHeight="1" x14ac:dyDescent="0.25">
      <c r="A20" s="4"/>
      <c r="B20" s="4"/>
      <c r="C20" s="4"/>
      <c r="D20" s="58" t="b">
        <v>0</v>
      </c>
      <c r="E20" s="46" t="s">
        <v>118</v>
      </c>
      <c r="F20" s="47">
        <v>6</v>
      </c>
      <c r="G20" s="47">
        <v>1</v>
      </c>
      <c r="H20" s="46" t="s">
        <v>118</v>
      </c>
      <c r="I20" s="47">
        <v>6</v>
      </c>
      <c r="J20" s="71">
        <v>1</v>
      </c>
      <c r="K20" s="75" t="str">
        <f t="shared" si="0"/>
        <v>--</v>
      </c>
      <c r="V20" s="5">
        <f>ROW()</f>
        <v>20</v>
      </c>
      <c r="W20" s="5" t="str">
        <f t="shared" ref="W20" si="11">TEXT(V20,"?")</f>
        <v>20</v>
      </c>
      <c r="X20" s="5" t="s">
        <v>199</v>
      </c>
    </row>
    <row r="21" spans="1:24" ht="24.95" customHeight="1" x14ac:dyDescent="0.25">
      <c r="A21" s="4"/>
      <c r="B21" s="4"/>
      <c r="C21" s="4"/>
      <c r="D21" s="58" t="b">
        <v>0</v>
      </c>
      <c r="E21" s="46" t="s">
        <v>120</v>
      </c>
      <c r="F21" s="47">
        <v>6</v>
      </c>
      <c r="G21" s="47">
        <v>1</v>
      </c>
      <c r="H21" s="46" t="s">
        <v>120</v>
      </c>
      <c r="I21" s="47">
        <v>6</v>
      </c>
      <c r="J21" s="71">
        <v>1</v>
      </c>
      <c r="K21" s="75" t="str">
        <f t="shared" si="0"/>
        <v>--</v>
      </c>
      <c r="V21" s="5">
        <f>ROW()</f>
        <v>21</v>
      </c>
      <c r="W21" s="5" t="str">
        <f t="shared" ref="W21" si="12">TEXT(V21,"?")</f>
        <v>21</v>
      </c>
      <c r="X21" s="5" t="s">
        <v>200</v>
      </c>
    </row>
    <row r="22" spans="1:24" ht="24.95" customHeight="1" x14ac:dyDescent="0.25">
      <c r="A22" s="4"/>
      <c r="B22" s="4"/>
      <c r="C22" s="4"/>
      <c r="D22" s="58" t="b">
        <v>0</v>
      </c>
      <c r="E22" s="46" t="s">
        <v>124</v>
      </c>
      <c r="F22" s="47">
        <v>6</v>
      </c>
      <c r="G22" s="47">
        <v>1</v>
      </c>
      <c r="H22" s="46" t="s">
        <v>124</v>
      </c>
      <c r="I22" s="47">
        <v>6</v>
      </c>
      <c r="J22" s="71">
        <v>1</v>
      </c>
      <c r="K22" s="75" t="str">
        <f t="shared" si="0"/>
        <v>--</v>
      </c>
      <c r="V22" s="5">
        <f>ROW()</f>
        <v>22</v>
      </c>
      <c r="W22" s="5" t="str">
        <f t="shared" ref="W22" si="13">TEXT(V22,"?")</f>
        <v>22</v>
      </c>
      <c r="X22" s="5" t="s">
        <v>201</v>
      </c>
    </row>
    <row r="23" spans="1:24" ht="24.95" customHeight="1" x14ac:dyDescent="0.25">
      <c r="A23" s="4">
        <v>1</v>
      </c>
      <c r="B23" s="4"/>
      <c r="C23" s="4" t="s">
        <v>69</v>
      </c>
      <c r="D23" s="58" t="b">
        <v>0</v>
      </c>
      <c r="E23" s="41" t="s">
        <v>13</v>
      </c>
      <c r="F23" s="42">
        <v>6</v>
      </c>
      <c r="G23" s="42">
        <v>2</v>
      </c>
      <c r="H23" s="43" t="s">
        <v>13</v>
      </c>
      <c r="I23" s="42">
        <v>6</v>
      </c>
      <c r="J23" s="69">
        <v>2</v>
      </c>
      <c r="K23" s="75" t="str">
        <f t="shared" si="0"/>
        <v>--</v>
      </c>
      <c r="V23" s="5">
        <f>ROW()</f>
        <v>23</v>
      </c>
      <c r="W23" s="5" t="str">
        <f t="shared" ref="W23" si="14">TEXT(V23,"?")</f>
        <v>23</v>
      </c>
      <c r="X23" s="5" t="s">
        <v>202</v>
      </c>
    </row>
    <row r="24" spans="1:24" ht="24.95" customHeight="1" x14ac:dyDescent="0.25">
      <c r="A24" s="4">
        <v>2</v>
      </c>
      <c r="B24" s="4"/>
      <c r="C24" s="4" t="s">
        <v>69</v>
      </c>
      <c r="D24" s="58" t="b">
        <v>0</v>
      </c>
      <c r="E24" s="41" t="s">
        <v>12</v>
      </c>
      <c r="F24" s="42">
        <v>9</v>
      </c>
      <c r="G24" s="42">
        <v>2</v>
      </c>
      <c r="H24" s="43" t="s">
        <v>11</v>
      </c>
      <c r="I24" s="42">
        <v>9</v>
      </c>
      <c r="J24" s="69">
        <v>3</v>
      </c>
      <c r="K24" s="75" t="str">
        <f t="shared" si="0"/>
        <v>--</v>
      </c>
      <c r="V24" s="5">
        <f>ROW()</f>
        <v>24</v>
      </c>
      <c r="W24" s="5" t="str">
        <f t="shared" ref="W24" si="15">TEXT(V24,"?")</f>
        <v>24</v>
      </c>
      <c r="X24" s="5" t="s">
        <v>203</v>
      </c>
    </row>
    <row r="25" spans="1:24" ht="24.95" customHeight="1" x14ac:dyDescent="0.25">
      <c r="A25" s="4">
        <v>2</v>
      </c>
      <c r="B25" s="4"/>
      <c r="C25" s="4" t="s">
        <v>69</v>
      </c>
      <c r="D25" s="58" t="b">
        <v>0</v>
      </c>
      <c r="E25" s="41" t="s">
        <v>23</v>
      </c>
      <c r="F25" s="42">
        <v>6</v>
      </c>
      <c r="G25" s="42">
        <v>2</v>
      </c>
      <c r="H25" s="43" t="s">
        <v>23</v>
      </c>
      <c r="I25" s="42">
        <v>6</v>
      </c>
      <c r="J25" s="69">
        <v>3</v>
      </c>
      <c r="K25" s="75" t="str">
        <f t="shared" si="0"/>
        <v>--</v>
      </c>
      <c r="V25" s="5">
        <f>ROW()</f>
        <v>25</v>
      </c>
      <c r="W25" s="5" t="str">
        <f t="shared" ref="W25" si="16">TEXT(V25,"?")</f>
        <v>25</v>
      </c>
      <c r="X25" s="5" t="s">
        <v>204</v>
      </c>
    </row>
    <row r="26" spans="1:24" ht="24.95" customHeight="1" x14ac:dyDescent="0.25">
      <c r="A26" s="4">
        <v>2</v>
      </c>
      <c r="B26" s="4"/>
      <c r="C26" s="4" t="s">
        <v>69</v>
      </c>
      <c r="D26" s="58" t="b">
        <v>0</v>
      </c>
      <c r="E26" s="41" t="s">
        <v>25</v>
      </c>
      <c r="F26" s="42">
        <v>3</v>
      </c>
      <c r="G26" s="42">
        <v>2</v>
      </c>
      <c r="H26" s="43" t="s">
        <v>24</v>
      </c>
      <c r="I26" s="42">
        <v>3</v>
      </c>
      <c r="J26" s="69">
        <v>5</v>
      </c>
      <c r="K26" s="75" t="str">
        <f t="shared" si="0"/>
        <v>--</v>
      </c>
      <c r="V26" s="5">
        <f>ROW()</f>
        <v>26</v>
      </c>
      <c r="W26" s="5" t="str">
        <f t="shared" ref="W26" si="17">TEXT(V26,"?")</f>
        <v>26</v>
      </c>
      <c r="X26" s="5" t="s">
        <v>138</v>
      </c>
    </row>
    <row r="27" spans="1:24" ht="24.95" customHeight="1" x14ac:dyDescent="0.25">
      <c r="A27" s="4">
        <v>2</v>
      </c>
      <c r="B27" s="4"/>
      <c r="C27" s="4" t="s">
        <v>69</v>
      </c>
      <c r="D27" s="58" t="b">
        <v>0</v>
      </c>
      <c r="E27" s="41" t="s">
        <v>30</v>
      </c>
      <c r="F27" s="42">
        <v>6</v>
      </c>
      <c r="G27" s="42">
        <v>2</v>
      </c>
      <c r="H27" s="43" t="s">
        <v>29</v>
      </c>
      <c r="I27" s="45">
        <v>6</v>
      </c>
      <c r="J27" s="70">
        <v>1</v>
      </c>
      <c r="K27" s="75" t="str">
        <f t="shared" si="0"/>
        <v>--</v>
      </c>
      <c r="V27" s="5">
        <f>ROW()</f>
        <v>27</v>
      </c>
      <c r="W27" s="5" t="str">
        <f t="shared" ref="W27:W76" si="18">TEXT(V27,"?")</f>
        <v>27</v>
      </c>
      <c r="X27" s="5" t="s">
        <v>139</v>
      </c>
    </row>
    <row r="28" spans="1:24" ht="24.95" customHeight="1" x14ac:dyDescent="0.25">
      <c r="A28" s="4">
        <v>2</v>
      </c>
      <c r="B28" s="4"/>
      <c r="C28" s="4" t="s">
        <v>69</v>
      </c>
      <c r="D28" s="58" t="b">
        <v>0</v>
      </c>
      <c r="E28" s="41" t="s">
        <v>32</v>
      </c>
      <c r="F28" s="42">
        <v>6</v>
      </c>
      <c r="G28" s="42">
        <v>2</v>
      </c>
      <c r="H28" s="43" t="s">
        <v>31</v>
      </c>
      <c r="I28" s="42">
        <v>6</v>
      </c>
      <c r="J28" s="69">
        <v>2</v>
      </c>
      <c r="K28" s="75" t="str">
        <f t="shared" si="0"/>
        <v>--</v>
      </c>
      <c r="V28" s="5">
        <f>ROW()</f>
        <v>28</v>
      </c>
      <c r="W28" s="5" t="str">
        <f t="shared" si="18"/>
        <v>28</v>
      </c>
      <c r="X28" s="5" t="s">
        <v>140</v>
      </c>
    </row>
    <row r="29" spans="1:24" ht="24.95" customHeight="1" x14ac:dyDescent="0.25">
      <c r="A29" s="4"/>
      <c r="B29" s="4"/>
      <c r="C29" s="4"/>
      <c r="D29" s="58" t="b">
        <v>0</v>
      </c>
      <c r="E29" s="46" t="s">
        <v>99</v>
      </c>
      <c r="F29" s="47">
        <v>6</v>
      </c>
      <c r="G29" s="47">
        <v>2</v>
      </c>
      <c r="H29" s="46" t="s">
        <v>99</v>
      </c>
      <c r="I29" s="47">
        <v>6</v>
      </c>
      <c r="J29" s="71">
        <v>2</v>
      </c>
      <c r="K29" s="75" t="str">
        <f t="shared" si="0"/>
        <v>--</v>
      </c>
      <c r="V29" s="5">
        <f>ROW()</f>
        <v>29</v>
      </c>
      <c r="W29" s="5" t="str">
        <f t="shared" si="18"/>
        <v>29</v>
      </c>
      <c r="X29" s="5" t="s">
        <v>141</v>
      </c>
    </row>
    <row r="30" spans="1:24" ht="24.95" customHeight="1" x14ac:dyDescent="0.25">
      <c r="A30" s="4"/>
      <c r="B30" s="4"/>
      <c r="C30" s="4"/>
      <c r="D30" s="58" t="b">
        <v>0</v>
      </c>
      <c r="E30" s="46" t="s">
        <v>93</v>
      </c>
      <c r="F30" s="47">
        <v>6</v>
      </c>
      <c r="G30" s="47">
        <v>2</v>
      </c>
      <c r="H30" s="46" t="s">
        <v>93</v>
      </c>
      <c r="I30" s="47">
        <v>6</v>
      </c>
      <c r="J30" s="71">
        <v>2</v>
      </c>
      <c r="K30" s="75" t="str">
        <f t="shared" si="0"/>
        <v>--</v>
      </c>
      <c r="V30" s="5">
        <f>ROW()</f>
        <v>30</v>
      </c>
      <c r="W30" s="5" t="str">
        <f t="shared" si="18"/>
        <v>30</v>
      </c>
      <c r="X30" s="5" t="s">
        <v>142</v>
      </c>
    </row>
    <row r="31" spans="1:24" ht="24.95" customHeight="1" x14ac:dyDescent="0.25">
      <c r="A31" s="4"/>
      <c r="B31" s="4"/>
      <c r="C31" s="4"/>
      <c r="D31" s="58" t="b">
        <v>0</v>
      </c>
      <c r="E31" s="46" t="s">
        <v>94</v>
      </c>
      <c r="F31" s="47">
        <v>6</v>
      </c>
      <c r="G31" s="47">
        <v>2</v>
      </c>
      <c r="H31" s="46" t="s">
        <v>94</v>
      </c>
      <c r="I31" s="47">
        <v>6</v>
      </c>
      <c r="J31" s="71">
        <v>2</v>
      </c>
      <c r="K31" s="75" t="str">
        <f t="shared" si="0"/>
        <v>--</v>
      </c>
      <c r="V31" s="5">
        <f>ROW()</f>
        <v>31</v>
      </c>
      <c r="W31" s="5" t="str">
        <f t="shared" si="18"/>
        <v>31</v>
      </c>
      <c r="X31" s="5" t="s">
        <v>143</v>
      </c>
    </row>
    <row r="32" spans="1:24" ht="24.95" customHeight="1" x14ac:dyDescent="0.25">
      <c r="A32" s="4"/>
      <c r="B32" s="4"/>
      <c r="C32" s="4"/>
      <c r="D32" s="58" t="b">
        <v>0</v>
      </c>
      <c r="E32" s="46" t="s">
        <v>95</v>
      </c>
      <c r="F32" s="47">
        <v>6</v>
      </c>
      <c r="G32" s="47">
        <v>2</v>
      </c>
      <c r="H32" s="46" t="s">
        <v>95</v>
      </c>
      <c r="I32" s="47">
        <v>6</v>
      </c>
      <c r="J32" s="71">
        <v>2</v>
      </c>
      <c r="K32" s="75" t="str">
        <f t="shared" si="0"/>
        <v>--</v>
      </c>
      <c r="V32" s="5">
        <f>ROW()</f>
        <v>32</v>
      </c>
      <c r="W32" s="5" t="str">
        <f t="shared" si="18"/>
        <v>32</v>
      </c>
      <c r="X32" s="5" t="s">
        <v>144</v>
      </c>
    </row>
    <row r="33" spans="1:24" ht="24.95" customHeight="1" x14ac:dyDescent="0.25">
      <c r="A33" s="4"/>
      <c r="B33" s="4"/>
      <c r="C33" s="4"/>
      <c r="D33" s="58" t="b">
        <v>0</v>
      </c>
      <c r="E33" s="46" t="s">
        <v>96</v>
      </c>
      <c r="F33" s="47">
        <v>6</v>
      </c>
      <c r="G33" s="47">
        <v>2</v>
      </c>
      <c r="H33" s="46" t="s">
        <v>96</v>
      </c>
      <c r="I33" s="47">
        <v>6</v>
      </c>
      <c r="J33" s="71">
        <v>2</v>
      </c>
      <c r="K33" s="75" t="str">
        <f t="shared" si="0"/>
        <v>--</v>
      </c>
      <c r="V33" s="5">
        <f>ROW()</f>
        <v>33</v>
      </c>
      <c r="W33" s="5" t="str">
        <f t="shared" si="18"/>
        <v>33</v>
      </c>
      <c r="X33" s="5" t="s">
        <v>145</v>
      </c>
    </row>
    <row r="34" spans="1:24" ht="24.95" customHeight="1" x14ac:dyDescent="0.25">
      <c r="A34" s="4"/>
      <c r="B34" s="4"/>
      <c r="C34" s="4"/>
      <c r="D34" s="58" t="b">
        <v>0</v>
      </c>
      <c r="E34" s="46" t="s">
        <v>97</v>
      </c>
      <c r="F34" s="47">
        <v>6</v>
      </c>
      <c r="G34" s="47">
        <v>2</v>
      </c>
      <c r="H34" s="46" t="s">
        <v>97</v>
      </c>
      <c r="I34" s="47">
        <v>6</v>
      </c>
      <c r="J34" s="71">
        <v>2</v>
      </c>
      <c r="K34" s="75" t="str">
        <f t="shared" ref="K34:K64" si="19">IF($D34,"Adaptable",   "--")</f>
        <v>--</v>
      </c>
      <c r="V34" s="5">
        <f>ROW()</f>
        <v>34</v>
      </c>
      <c r="W34" s="5" t="str">
        <f t="shared" si="18"/>
        <v>34</v>
      </c>
      <c r="X34" s="5" t="s">
        <v>146</v>
      </c>
    </row>
    <row r="35" spans="1:24" ht="24.95" customHeight="1" x14ac:dyDescent="0.25">
      <c r="A35" s="4"/>
      <c r="B35" s="4"/>
      <c r="C35" s="4"/>
      <c r="D35" s="58" t="b">
        <v>0</v>
      </c>
      <c r="E35" s="46" t="s">
        <v>98</v>
      </c>
      <c r="F35" s="47">
        <v>6</v>
      </c>
      <c r="G35" s="47">
        <v>2</v>
      </c>
      <c r="H35" s="46" t="s">
        <v>98</v>
      </c>
      <c r="I35" s="47">
        <v>6</v>
      </c>
      <c r="J35" s="71">
        <v>2</v>
      </c>
      <c r="K35" s="75" t="str">
        <f t="shared" si="19"/>
        <v>--</v>
      </c>
      <c r="V35" s="5">
        <f>ROW()</f>
        <v>35</v>
      </c>
      <c r="W35" s="5" t="str">
        <f t="shared" si="18"/>
        <v>35</v>
      </c>
      <c r="X35" s="5" t="s">
        <v>147</v>
      </c>
    </row>
    <row r="36" spans="1:24" ht="24.95" customHeight="1" x14ac:dyDescent="0.25">
      <c r="A36" s="4">
        <v>2</v>
      </c>
      <c r="B36" s="4"/>
      <c r="C36" s="4" t="s">
        <v>69</v>
      </c>
      <c r="D36" s="58" t="b">
        <v>0</v>
      </c>
      <c r="E36" s="48" t="s">
        <v>21</v>
      </c>
      <c r="F36" s="42">
        <v>6</v>
      </c>
      <c r="G36" s="42">
        <v>3</v>
      </c>
      <c r="H36" s="49" t="s">
        <v>20</v>
      </c>
      <c r="I36" s="42">
        <v>4.5</v>
      </c>
      <c r="J36" s="69">
        <v>2</v>
      </c>
      <c r="K36" s="75" t="str">
        <f t="shared" si="19"/>
        <v>--</v>
      </c>
      <c r="V36" s="5">
        <f>ROW()</f>
        <v>36</v>
      </c>
      <c r="W36" s="5" t="str">
        <f t="shared" si="18"/>
        <v>36</v>
      </c>
      <c r="X36" s="5" t="s">
        <v>148</v>
      </c>
    </row>
    <row r="37" spans="1:24" ht="24.95" customHeight="1" x14ac:dyDescent="0.25">
      <c r="A37" s="4">
        <v>2</v>
      </c>
      <c r="B37" s="4"/>
      <c r="C37" s="4" t="s">
        <v>69</v>
      </c>
      <c r="D37" s="58" t="b">
        <v>0</v>
      </c>
      <c r="E37" s="48" t="s">
        <v>22</v>
      </c>
      <c r="F37" s="42">
        <v>9</v>
      </c>
      <c r="G37" s="42">
        <v>3</v>
      </c>
      <c r="H37" s="49" t="s">
        <v>22</v>
      </c>
      <c r="I37" s="42">
        <v>7.5</v>
      </c>
      <c r="J37" s="69">
        <v>2</v>
      </c>
      <c r="K37" s="75" t="str">
        <f t="shared" si="19"/>
        <v>--</v>
      </c>
      <c r="V37" s="5">
        <f>ROW()</f>
        <v>37</v>
      </c>
      <c r="W37" s="5" t="str">
        <f t="shared" si="18"/>
        <v>37</v>
      </c>
      <c r="X37" s="5" t="s">
        <v>149</v>
      </c>
    </row>
    <row r="38" spans="1:24" ht="24.95" customHeight="1" x14ac:dyDescent="0.25">
      <c r="A38" s="4">
        <v>2</v>
      </c>
      <c r="B38" s="4"/>
      <c r="C38" s="4" t="s">
        <v>69</v>
      </c>
      <c r="D38" s="58" t="b">
        <v>0</v>
      </c>
      <c r="E38" s="41" t="s">
        <v>34</v>
      </c>
      <c r="F38" s="42">
        <v>3</v>
      </c>
      <c r="G38" s="42">
        <v>3</v>
      </c>
      <c r="H38" s="43" t="s">
        <v>33</v>
      </c>
      <c r="I38" s="42">
        <v>4.5</v>
      </c>
      <c r="J38" s="69">
        <v>3</v>
      </c>
      <c r="K38" s="75" t="str">
        <f t="shared" si="19"/>
        <v>--</v>
      </c>
      <c r="V38" s="5">
        <f>ROW()</f>
        <v>38</v>
      </c>
      <c r="W38" s="5" t="str">
        <f t="shared" si="18"/>
        <v>38</v>
      </c>
      <c r="X38" s="5" t="s">
        <v>150</v>
      </c>
    </row>
    <row r="39" spans="1:24" ht="24.95" customHeight="1" x14ac:dyDescent="0.25">
      <c r="A39" s="4">
        <v>2</v>
      </c>
      <c r="B39" s="4"/>
      <c r="C39" s="4" t="s">
        <v>69</v>
      </c>
      <c r="D39" s="58" t="b">
        <v>0</v>
      </c>
      <c r="E39" s="41" t="s">
        <v>37</v>
      </c>
      <c r="F39" s="42">
        <v>6</v>
      </c>
      <c r="G39" s="42">
        <v>3</v>
      </c>
      <c r="H39" s="43" t="s">
        <v>36</v>
      </c>
      <c r="I39" s="42">
        <v>6</v>
      </c>
      <c r="J39" s="69">
        <v>2</v>
      </c>
      <c r="K39" s="75" t="str">
        <f t="shared" si="19"/>
        <v>--</v>
      </c>
      <c r="V39" s="5">
        <f>ROW()</f>
        <v>39</v>
      </c>
      <c r="W39" s="5" t="str">
        <f t="shared" si="18"/>
        <v>39</v>
      </c>
      <c r="X39" s="5" t="s">
        <v>151</v>
      </c>
    </row>
    <row r="40" spans="1:24" ht="24.95" customHeight="1" x14ac:dyDescent="0.25">
      <c r="A40" s="4">
        <v>3</v>
      </c>
      <c r="B40" s="4"/>
      <c r="C40" s="4" t="s">
        <v>70</v>
      </c>
      <c r="D40" s="58" t="b">
        <v>0</v>
      </c>
      <c r="E40" s="41" t="s">
        <v>26</v>
      </c>
      <c r="F40" s="42">
        <v>6</v>
      </c>
      <c r="G40" s="42">
        <v>3</v>
      </c>
      <c r="H40" s="43" t="s">
        <v>26</v>
      </c>
      <c r="I40" s="42">
        <v>6</v>
      </c>
      <c r="J40" s="69">
        <v>4</v>
      </c>
      <c r="K40" s="75" t="str">
        <f t="shared" si="19"/>
        <v>--</v>
      </c>
      <c r="V40" s="5">
        <f>ROW()</f>
        <v>40</v>
      </c>
      <c r="W40" s="5" t="str">
        <f t="shared" si="18"/>
        <v>40</v>
      </c>
      <c r="X40" s="5" t="s">
        <v>152</v>
      </c>
    </row>
    <row r="41" spans="1:24" ht="24.95" customHeight="1" x14ac:dyDescent="0.25">
      <c r="A41" s="28"/>
      <c r="B41" s="28"/>
      <c r="C41" s="28"/>
      <c r="D41" s="58" t="b">
        <v>0</v>
      </c>
      <c r="E41" s="41" t="s">
        <v>59</v>
      </c>
      <c r="F41" s="50"/>
      <c r="G41" s="50"/>
      <c r="H41" s="43" t="s">
        <v>41</v>
      </c>
      <c r="I41" s="50">
        <v>6</v>
      </c>
      <c r="J41" s="72">
        <v>3</v>
      </c>
      <c r="K41" s="76" t="str">
        <f t="shared" si="19"/>
        <v>--</v>
      </c>
      <c r="V41" s="5">
        <f>ROW()</f>
        <v>41</v>
      </c>
      <c r="W41" s="5" t="str">
        <f t="shared" si="18"/>
        <v>41</v>
      </c>
      <c r="X41" s="5" t="s">
        <v>153</v>
      </c>
    </row>
    <row r="42" spans="1:24" ht="24.95" customHeight="1" x14ac:dyDescent="0.25">
      <c r="A42" s="4">
        <v>9</v>
      </c>
      <c r="B42" s="4" t="str">
        <f>IF(   AND($F$5&lt;&gt;3,$F$5&lt;4),"P","")</f>
        <v/>
      </c>
      <c r="C42" s="4" t="s">
        <v>71</v>
      </c>
      <c r="D42" s="60" t="b">
        <v>0</v>
      </c>
      <c r="E42" s="41" t="s">
        <v>43</v>
      </c>
      <c r="F42" s="42">
        <v>6</v>
      </c>
      <c r="G42" s="42">
        <v>3</v>
      </c>
      <c r="H42" s="43" t="s">
        <v>38</v>
      </c>
      <c r="I42" s="42">
        <v>6</v>
      </c>
      <c r="J42" s="69">
        <v>3</v>
      </c>
      <c r="K42" s="75" t="str">
        <f t="shared" si="19"/>
        <v>--</v>
      </c>
      <c r="V42" s="5">
        <f>ROW()</f>
        <v>42</v>
      </c>
      <c r="W42" s="5" t="str">
        <f t="shared" si="18"/>
        <v>42</v>
      </c>
      <c r="X42" s="5" t="s">
        <v>154</v>
      </c>
    </row>
    <row r="43" spans="1:24" ht="24.95" customHeight="1" x14ac:dyDescent="0.25">
      <c r="A43" s="4">
        <v>9</v>
      </c>
      <c r="B43" s="4" t="str">
        <f>IF(   AND($F$5&lt;&gt;3,$F$5&lt;4),"P","")</f>
        <v/>
      </c>
      <c r="C43" s="4" t="s">
        <v>71</v>
      </c>
      <c r="D43" s="58" t="b">
        <v>0</v>
      </c>
      <c r="E43" s="41" t="s">
        <v>50</v>
      </c>
      <c r="F43" s="42">
        <v>6</v>
      </c>
      <c r="G43" s="42">
        <v>3</v>
      </c>
      <c r="H43" s="43" t="s">
        <v>50</v>
      </c>
      <c r="I43" s="42">
        <v>6</v>
      </c>
      <c r="J43" s="69">
        <v>4</v>
      </c>
      <c r="K43" s="75" t="str">
        <f t="shared" si="19"/>
        <v>--</v>
      </c>
      <c r="V43" s="5">
        <f>ROW()</f>
        <v>43</v>
      </c>
      <c r="W43" s="5" t="str">
        <f t="shared" si="18"/>
        <v>43</v>
      </c>
      <c r="X43" s="5" t="s">
        <v>155</v>
      </c>
    </row>
    <row r="44" spans="1:24" ht="24.95" customHeight="1" x14ac:dyDescent="0.25">
      <c r="A44" s="4"/>
      <c r="B44" s="4"/>
      <c r="C44" s="4"/>
      <c r="D44" s="58" t="b">
        <v>0</v>
      </c>
      <c r="E44" s="46" t="s">
        <v>100</v>
      </c>
      <c r="F44" s="47">
        <v>6</v>
      </c>
      <c r="G44" s="47">
        <v>3</v>
      </c>
      <c r="H44" s="46" t="s">
        <v>100</v>
      </c>
      <c r="I44" s="47">
        <v>6</v>
      </c>
      <c r="J44" s="71">
        <v>3</v>
      </c>
      <c r="K44" s="75" t="str">
        <f t="shared" si="19"/>
        <v>--</v>
      </c>
      <c r="V44" s="5">
        <f>ROW()</f>
        <v>44</v>
      </c>
      <c r="W44" s="5" t="str">
        <f t="shared" si="18"/>
        <v>44</v>
      </c>
      <c r="X44" s="5" t="s">
        <v>156</v>
      </c>
    </row>
    <row r="45" spans="1:24" ht="24.95" customHeight="1" x14ac:dyDescent="0.25">
      <c r="A45" s="4"/>
      <c r="B45" s="4"/>
      <c r="C45" s="4"/>
      <c r="D45" s="58" t="b">
        <v>0</v>
      </c>
      <c r="E45" s="46" t="s">
        <v>101</v>
      </c>
      <c r="F45" s="47">
        <v>6</v>
      </c>
      <c r="G45" s="47">
        <v>3</v>
      </c>
      <c r="H45" s="46" t="s">
        <v>101</v>
      </c>
      <c r="I45" s="47">
        <v>6</v>
      </c>
      <c r="J45" s="71">
        <v>3</v>
      </c>
      <c r="K45" s="75" t="str">
        <f t="shared" si="19"/>
        <v>--</v>
      </c>
      <c r="V45" s="5">
        <f>ROW()</f>
        <v>45</v>
      </c>
      <c r="W45" s="5" t="str">
        <f t="shared" si="18"/>
        <v>45</v>
      </c>
      <c r="X45" s="5" t="s">
        <v>157</v>
      </c>
    </row>
    <row r="46" spans="1:24" ht="24.95" customHeight="1" thickBot="1" x14ac:dyDescent="0.3">
      <c r="A46" s="4"/>
      <c r="B46" s="4"/>
      <c r="C46" s="40"/>
      <c r="D46" s="58" t="b">
        <v>0</v>
      </c>
      <c r="E46" s="46" t="s">
        <v>102</v>
      </c>
      <c r="F46" s="47">
        <v>6</v>
      </c>
      <c r="G46" s="47">
        <v>3</v>
      </c>
      <c r="H46" s="46" t="s">
        <v>102</v>
      </c>
      <c r="I46" s="47">
        <v>6</v>
      </c>
      <c r="J46" s="71">
        <v>3</v>
      </c>
      <c r="K46" s="75" t="str">
        <f t="shared" si="19"/>
        <v>--</v>
      </c>
      <c r="V46" s="5">
        <f>ROW()</f>
        <v>46</v>
      </c>
      <c r="W46" s="5" t="str">
        <f t="shared" si="18"/>
        <v>46</v>
      </c>
      <c r="X46" s="5" t="s">
        <v>158</v>
      </c>
    </row>
    <row r="47" spans="1:24" ht="24.95" customHeight="1" x14ac:dyDescent="0.25">
      <c r="A47" s="4"/>
      <c r="B47" s="4"/>
      <c r="C47" s="4"/>
      <c r="D47" s="58" t="b">
        <v>0</v>
      </c>
      <c r="E47" s="46" t="s">
        <v>103</v>
      </c>
      <c r="F47" s="47">
        <v>6</v>
      </c>
      <c r="G47" s="47">
        <v>3</v>
      </c>
      <c r="H47" s="46" t="s">
        <v>103</v>
      </c>
      <c r="I47" s="47">
        <v>6</v>
      </c>
      <c r="J47" s="71">
        <v>3</v>
      </c>
      <c r="K47" s="75" t="str">
        <f t="shared" si="19"/>
        <v>--</v>
      </c>
      <c r="V47" s="5">
        <f>ROW()</f>
        <v>47</v>
      </c>
      <c r="W47" s="5" t="str">
        <f t="shared" si="18"/>
        <v>47</v>
      </c>
      <c r="X47" s="5" t="s">
        <v>159</v>
      </c>
    </row>
    <row r="48" spans="1:24" ht="24.95" customHeight="1" x14ac:dyDescent="0.25">
      <c r="A48" s="4"/>
      <c r="B48" s="4"/>
      <c r="C48" s="4"/>
      <c r="D48" s="58" t="b">
        <v>0</v>
      </c>
      <c r="E48" s="46" t="s">
        <v>104</v>
      </c>
      <c r="F48" s="47">
        <v>6</v>
      </c>
      <c r="G48" s="47">
        <v>3</v>
      </c>
      <c r="H48" s="46" t="s">
        <v>104</v>
      </c>
      <c r="I48" s="47">
        <v>6</v>
      </c>
      <c r="J48" s="71">
        <v>3</v>
      </c>
      <c r="K48" s="75" t="str">
        <f t="shared" si="19"/>
        <v>--</v>
      </c>
      <c r="V48" s="5">
        <f>ROW()</f>
        <v>48</v>
      </c>
      <c r="W48" s="5" t="str">
        <f t="shared" si="18"/>
        <v>48</v>
      </c>
      <c r="X48" s="5" t="s">
        <v>160</v>
      </c>
    </row>
    <row r="49" spans="1:24" ht="24.95" customHeight="1" x14ac:dyDescent="0.25">
      <c r="A49" s="4"/>
      <c r="B49" s="4"/>
      <c r="C49" s="4"/>
      <c r="D49" s="58" t="b">
        <v>0</v>
      </c>
      <c r="E49" s="46" t="s">
        <v>105</v>
      </c>
      <c r="F49" s="47">
        <v>6</v>
      </c>
      <c r="G49" s="47">
        <v>3</v>
      </c>
      <c r="H49" s="46" t="s">
        <v>105</v>
      </c>
      <c r="I49" s="47">
        <v>6</v>
      </c>
      <c r="J49" s="71">
        <v>3</v>
      </c>
      <c r="K49" s="75" t="str">
        <f t="shared" si="19"/>
        <v>--</v>
      </c>
      <c r="V49" s="5">
        <f>ROW()</f>
        <v>49</v>
      </c>
      <c r="W49" s="5" t="str">
        <f t="shared" si="18"/>
        <v>49</v>
      </c>
      <c r="X49" s="5" t="s">
        <v>161</v>
      </c>
    </row>
    <row r="50" spans="1:24" ht="24.95" customHeight="1" x14ac:dyDescent="0.25">
      <c r="A50" s="4">
        <v>3</v>
      </c>
      <c r="B50" s="4"/>
      <c r="C50" s="4" t="s">
        <v>70</v>
      </c>
      <c r="D50" s="58" t="b">
        <v>0</v>
      </c>
      <c r="E50" s="41" t="s">
        <v>17</v>
      </c>
      <c r="F50" s="42">
        <v>9</v>
      </c>
      <c r="G50" s="42">
        <v>4</v>
      </c>
      <c r="H50" s="49" t="s">
        <v>17</v>
      </c>
      <c r="I50" s="42">
        <v>7.5</v>
      </c>
      <c r="J50" s="69">
        <v>3</v>
      </c>
      <c r="K50" s="75" t="str">
        <f t="shared" si="19"/>
        <v>--</v>
      </c>
      <c r="V50" s="5">
        <f>ROW()</f>
        <v>50</v>
      </c>
      <c r="W50" s="5" t="str">
        <f t="shared" si="18"/>
        <v>50</v>
      </c>
      <c r="X50" s="5" t="s">
        <v>162</v>
      </c>
    </row>
    <row r="51" spans="1:24" ht="24.95" customHeight="1" x14ac:dyDescent="0.25">
      <c r="A51" s="4">
        <v>3</v>
      </c>
      <c r="B51" s="4"/>
      <c r="C51" s="4" t="s">
        <v>70</v>
      </c>
      <c r="D51" s="58" t="b">
        <v>0</v>
      </c>
      <c r="E51" s="41" t="s">
        <v>18</v>
      </c>
      <c r="F51" s="42">
        <v>6</v>
      </c>
      <c r="G51" s="42">
        <v>4</v>
      </c>
      <c r="H51" s="43" t="s">
        <v>18</v>
      </c>
      <c r="I51" s="42">
        <v>6</v>
      </c>
      <c r="J51" s="69">
        <v>4</v>
      </c>
      <c r="K51" s="75" t="str">
        <f t="shared" si="19"/>
        <v>--</v>
      </c>
      <c r="V51" s="5">
        <f>ROW()</f>
        <v>51</v>
      </c>
      <c r="W51" s="5" t="str">
        <f t="shared" si="18"/>
        <v>51</v>
      </c>
      <c r="X51" s="5" t="s">
        <v>163</v>
      </c>
    </row>
    <row r="52" spans="1:24" ht="24.95" customHeight="1" x14ac:dyDescent="0.25">
      <c r="A52" s="4">
        <v>3</v>
      </c>
      <c r="B52" s="4"/>
      <c r="C52" s="4" t="s">
        <v>70</v>
      </c>
      <c r="D52" s="58" t="b">
        <v>0</v>
      </c>
      <c r="E52" s="41" t="s">
        <v>27</v>
      </c>
      <c r="F52" s="42">
        <v>3</v>
      </c>
      <c r="G52" s="42">
        <v>4</v>
      </c>
      <c r="H52" s="43" t="s">
        <v>27</v>
      </c>
      <c r="I52" s="42">
        <v>3</v>
      </c>
      <c r="J52" s="69">
        <v>5</v>
      </c>
      <c r="K52" s="75" t="str">
        <f t="shared" si="19"/>
        <v>--</v>
      </c>
      <c r="V52" s="5">
        <f>ROW()</f>
        <v>52</v>
      </c>
      <c r="W52" s="5" t="str">
        <f t="shared" si="18"/>
        <v>52</v>
      </c>
      <c r="X52" s="5" t="s">
        <v>164</v>
      </c>
    </row>
    <row r="53" spans="1:24" ht="24.95" customHeight="1" x14ac:dyDescent="0.25">
      <c r="A53" s="4">
        <v>3</v>
      </c>
      <c r="B53" s="4"/>
      <c r="C53" s="4" t="s">
        <v>70</v>
      </c>
      <c r="D53" s="58" t="b">
        <v>0</v>
      </c>
      <c r="E53" s="41" t="s">
        <v>35</v>
      </c>
      <c r="F53" s="42">
        <v>6</v>
      </c>
      <c r="G53" s="42">
        <v>4</v>
      </c>
      <c r="H53" s="43" t="s">
        <v>35</v>
      </c>
      <c r="I53" s="42">
        <v>6</v>
      </c>
      <c r="J53" s="69">
        <v>4</v>
      </c>
      <c r="K53" s="75" t="str">
        <f t="shared" si="19"/>
        <v>--</v>
      </c>
      <c r="V53" s="5">
        <f>ROW()</f>
        <v>53</v>
      </c>
      <c r="W53" s="5" t="str">
        <f t="shared" si="18"/>
        <v>53</v>
      </c>
      <c r="X53" s="5" t="s">
        <v>165</v>
      </c>
    </row>
    <row r="54" spans="1:24" ht="24.95" customHeight="1" x14ac:dyDescent="0.25">
      <c r="A54" s="4">
        <v>9</v>
      </c>
      <c r="B54" s="4" t="str">
        <f>IF(   AND($F$5&lt;&gt;3,$F$5&lt;4),"P","")</f>
        <v/>
      </c>
      <c r="C54" s="4" t="s">
        <v>71</v>
      </c>
      <c r="D54" s="58" t="b">
        <v>0</v>
      </c>
      <c r="E54" s="41" t="s">
        <v>47</v>
      </c>
      <c r="F54" s="42">
        <v>6</v>
      </c>
      <c r="G54" s="42">
        <v>4</v>
      </c>
      <c r="H54" s="43" t="s">
        <v>47</v>
      </c>
      <c r="I54" s="42">
        <v>6</v>
      </c>
      <c r="J54" s="69">
        <v>4</v>
      </c>
      <c r="K54" s="75" t="str">
        <f t="shared" si="19"/>
        <v>--</v>
      </c>
      <c r="V54" s="5">
        <f>ROW()</f>
        <v>54</v>
      </c>
      <c r="W54" s="5" t="str">
        <f t="shared" si="18"/>
        <v>54</v>
      </c>
      <c r="X54" s="5" t="s">
        <v>166</v>
      </c>
    </row>
    <row r="55" spans="1:24" ht="24.95" customHeight="1" x14ac:dyDescent="0.25">
      <c r="A55" s="4">
        <v>9</v>
      </c>
      <c r="B55" s="4" t="str">
        <f>IF(   AND($F$5&lt;&gt;3,$F$5&lt;4),"P","")</f>
        <v/>
      </c>
      <c r="C55" s="4" t="s">
        <v>71</v>
      </c>
      <c r="D55" s="58" t="b">
        <v>0</v>
      </c>
      <c r="E55" s="41" t="s">
        <v>49</v>
      </c>
      <c r="F55" s="42">
        <v>6</v>
      </c>
      <c r="G55" s="42">
        <v>4</v>
      </c>
      <c r="H55" s="43" t="s">
        <v>49</v>
      </c>
      <c r="I55" s="42">
        <v>6</v>
      </c>
      <c r="J55" s="69">
        <v>4</v>
      </c>
      <c r="K55" s="75" t="str">
        <f t="shared" si="19"/>
        <v>--</v>
      </c>
      <c r="V55" s="5">
        <f>ROW()</f>
        <v>55</v>
      </c>
      <c r="W55" s="5" t="str">
        <f t="shared" si="18"/>
        <v>55</v>
      </c>
      <c r="X55" s="5" t="s">
        <v>167</v>
      </c>
    </row>
    <row r="56" spans="1:24" ht="24.95" customHeight="1" x14ac:dyDescent="0.25">
      <c r="A56" s="4">
        <v>10</v>
      </c>
      <c r="B56" s="4" t="str">
        <f>IF(   AND($F$5&lt;&gt;3,$F$5&lt;4),"P","")</f>
        <v/>
      </c>
      <c r="C56" s="4" t="s">
        <v>71</v>
      </c>
      <c r="D56" s="58" t="b">
        <v>0</v>
      </c>
      <c r="E56" s="41" t="s">
        <v>45</v>
      </c>
      <c r="F56" s="42">
        <v>6</v>
      </c>
      <c r="G56" s="42">
        <v>4</v>
      </c>
      <c r="H56" s="43" t="s">
        <v>40</v>
      </c>
      <c r="I56" s="42">
        <v>6</v>
      </c>
      <c r="J56" s="69">
        <v>3</v>
      </c>
      <c r="K56" s="75" t="str">
        <f t="shared" si="19"/>
        <v>--</v>
      </c>
      <c r="V56" s="5">
        <f>ROW()</f>
        <v>56</v>
      </c>
      <c r="W56" s="5" t="str">
        <f t="shared" si="18"/>
        <v>56</v>
      </c>
      <c r="X56" s="5" t="s">
        <v>168</v>
      </c>
    </row>
    <row r="57" spans="1:24" ht="24.95" customHeight="1" x14ac:dyDescent="0.25">
      <c r="A57" s="4"/>
      <c r="B57" s="4"/>
      <c r="C57" s="4"/>
      <c r="D57" s="58" t="b">
        <v>0</v>
      </c>
      <c r="E57" s="46" t="s">
        <v>106</v>
      </c>
      <c r="F57" s="47">
        <v>6</v>
      </c>
      <c r="G57" s="47">
        <v>4</v>
      </c>
      <c r="H57" s="46" t="s">
        <v>106</v>
      </c>
      <c r="I57" s="47">
        <v>6</v>
      </c>
      <c r="J57" s="71">
        <v>4</v>
      </c>
      <c r="K57" s="75" t="str">
        <f t="shared" si="19"/>
        <v>--</v>
      </c>
      <c r="V57" s="5">
        <f>ROW()</f>
        <v>57</v>
      </c>
      <c r="W57" s="5" t="str">
        <f t="shared" si="18"/>
        <v>57</v>
      </c>
      <c r="X57" s="5" t="s">
        <v>169</v>
      </c>
    </row>
    <row r="58" spans="1:24" ht="24.95" customHeight="1" x14ac:dyDescent="0.25">
      <c r="A58" s="4"/>
      <c r="B58" s="4"/>
      <c r="C58" s="4"/>
      <c r="D58" s="58" t="b">
        <v>0</v>
      </c>
      <c r="E58" s="46" t="s">
        <v>107</v>
      </c>
      <c r="F58" s="47">
        <v>6</v>
      </c>
      <c r="G58" s="47">
        <v>4</v>
      </c>
      <c r="H58" s="46" t="s">
        <v>107</v>
      </c>
      <c r="I58" s="47">
        <v>6</v>
      </c>
      <c r="J58" s="71">
        <v>4</v>
      </c>
      <c r="K58" s="75" t="str">
        <f t="shared" si="19"/>
        <v>--</v>
      </c>
      <c r="V58" s="5">
        <f>ROW()</f>
        <v>58</v>
      </c>
      <c r="W58" s="5" t="str">
        <f t="shared" si="18"/>
        <v>58</v>
      </c>
      <c r="X58" s="5" t="s">
        <v>170</v>
      </c>
    </row>
    <row r="59" spans="1:24" ht="24.95" customHeight="1" x14ac:dyDescent="0.25">
      <c r="A59" s="4"/>
      <c r="B59" s="4"/>
      <c r="C59" s="4"/>
      <c r="D59" s="58" t="b">
        <v>0</v>
      </c>
      <c r="E59" s="46" t="s">
        <v>108</v>
      </c>
      <c r="F59" s="47">
        <v>6</v>
      </c>
      <c r="G59" s="47">
        <v>4</v>
      </c>
      <c r="H59" s="46" t="s">
        <v>108</v>
      </c>
      <c r="I59" s="47">
        <v>6</v>
      </c>
      <c r="J59" s="71">
        <v>4</v>
      </c>
      <c r="K59" s="75" t="str">
        <f t="shared" si="19"/>
        <v>--</v>
      </c>
      <c r="V59" s="5">
        <f>ROW()</f>
        <v>59</v>
      </c>
      <c r="W59" s="5" t="str">
        <f t="shared" si="18"/>
        <v>59</v>
      </c>
      <c r="X59" s="5" t="s">
        <v>171</v>
      </c>
    </row>
    <row r="60" spans="1:24" ht="24.95" customHeight="1" x14ac:dyDescent="0.25">
      <c r="A60" s="4"/>
      <c r="B60" s="4"/>
      <c r="C60" s="4"/>
      <c r="D60" s="58" t="b">
        <v>0</v>
      </c>
      <c r="E60" s="46" t="s">
        <v>109</v>
      </c>
      <c r="F60" s="47">
        <v>6</v>
      </c>
      <c r="G60" s="47">
        <v>4</v>
      </c>
      <c r="H60" s="46" t="s">
        <v>109</v>
      </c>
      <c r="I60" s="47">
        <v>6</v>
      </c>
      <c r="J60" s="71">
        <v>4</v>
      </c>
      <c r="K60" s="75" t="str">
        <f t="shared" si="19"/>
        <v>--</v>
      </c>
      <c r="V60" s="5">
        <f>ROW()</f>
        <v>60</v>
      </c>
      <c r="W60" s="5" t="str">
        <f t="shared" si="18"/>
        <v>60</v>
      </c>
      <c r="X60" s="5" t="s">
        <v>172</v>
      </c>
    </row>
    <row r="61" spans="1:24" ht="24.95" customHeight="1" x14ac:dyDescent="0.25">
      <c r="A61" s="4"/>
      <c r="B61" s="4"/>
      <c r="C61" s="4"/>
      <c r="D61" s="58" t="b">
        <v>0</v>
      </c>
      <c r="E61" s="46" t="s">
        <v>110</v>
      </c>
      <c r="F61" s="47">
        <v>6</v>
      </c>
      <c r="G61" s="47">
        <v>4</v>
      </c>
      <c r="H61" s="46" t="s">
        <v>110</v>
      </c>
      <c r="I61" s="47">
        <v>6</v>
      </c>
      <c r="J61" s="71">
        <v>4</v>
      </c>
      <c r="K61" s="75" t="str">
        <f t="shared" si="19"/>
        <v>--</v>
      </c>
      <c r="V61" s="5">
        <f>ROW()</f>
        <v>61</v>
      </c>
      <c r="W61" s="5" t="str">
        <f t="shared" si="18"/>
        <v>61</v>
      </c>
      <c r="X61" s="5" t="s">
        <v>173</v>
      </c>
    </row>
    <row r="62" spans="1:24" ht="24.95" customHeight="1" x14ac:dyDescent="0.25">
      <c r="A62" s="4"/>
      <c r="B62" s="4"/>
      <c r="C62" s="4"/>
      <c r="D62" s="58" t="b">
        <v>0</v>
      </c>
      <c r="E62" s="46" t="s">
        <v>111</v>
      </c>
      <c r="F62" s="47">
        <v>6</v>
      </c>
      <c r="G62" s="47">
        <v>4</v>
      </c>
      <c r="H62" s="46" t="s">
        <v>111</v>
      </c>
      <c r="I62" s="47">
        <v>6</v>
      </c>
      <c r="J62" s="71">
        <v>4</v>
      </c>
      <c r="K62" s="75" t="str">
        <f t="shared" si="19"/>
        <v>--</v>
      </c>
      <c r="V62" s="5">
        <f>ROW()</f>
        <v>62</v>
      </c>
      <c r="W62" s="5" t="str">
        <f t="shared" si="18"/>
        <v>62</v>
      </c>
      <c r="X62" s="5" t="s">
        <v>174</v>
      </c>
    </row>
    <row r="63" spans="1:24" ht="24.95" customHeight="1" x14ac:dyDescent="0.25">
      <c r="A63" s="4"/>
      <c r="B63" s="4"/>
      <c r="C63" s="4"/>
      <c r="D63" s="58" t="b">
        <v>0</v>
      </c>
      <c r="E63" s="46" t="s">
        <v>112</v>
      </c>
      <c r="F63" s="47">
        <v>6</v>
      </c>
      <c r="G63" s="47">
        <v>4</v>
      </c>
      <c r="H63" s="46" t="s">
        <v>112</v>
      </c>
      <c r="I63" s="47">
        <v>6</v>
      </c>
      <c r="J63" s="71">
        <v>4</v>
      </c>
      <c r="K63" s="75" t="str">
        <f t="shared" si="19"/>
        <v>--</v>
      </c>
      <c r="V63" s="5">
        <f>ROW()</f>
        <v>63</v>
      </c>
      <c r="W63" s="5" t="str">
        <f t="shared" si="18"/>
        <v>63</v>
      </c>
      <c r="X63" s="5" t="s">
        <v>175</v>
      </c>
    </row>
    <row r="64" spans="1:24" ht="24.95" customHeight="1" x14ac:dyDescent="0.25">
      <c r="A64" s="4">
        <v>4</v>
      </c>
      <c r="B64" s="4"/>
      <c r="C64" s="4" t="s">
        <v>70</v>
      </c>
      <c r="D64" s="58" t="b">
        <v>0</v>
      </c>
      <c r="E64" s="48" t="s">
        <v>19</v>
      </c>
      <c r="F64" s="42">
        <v>6</v>
      </c>
      <c r="G64" s="42">
        <v>5</v>
      </c>
      <c r="H64" s="49" t="s">
        <v>19</v>
      </c>
      <c r="I64" s="42">
        <v>4.5</v>
      </c>
      <c r="J64" s="69">
        <v>4</v>
      </c>
      <c r="K64" s="75" t="str">
        <f t="shared" si="19"/>
        <v>--</v>
      </c>
      <c r="V64" s="5">
        <f>ROW()</f>
        <v>64</v>
      </c>
      <c r="W64" s="5" t="str">
        <f t="shared" si="18"/>
        <v>64</v>
      </c>
      <c r="X64" s="5" t="s">
        <v>176</v>
      </c>
    </row>
    <row r="65" spans="1:24" ht="24.95" customHeight="1" x14ac:dyDescent="0.25">
      <c r="A65" s="4">
        <v>4</v>
      </c>
      <c r="B65" s="4"/>
      <c r="C65" s="4" t="s">
        <v>70</v>
      </c>
      <c r="D65" s="58" t="b">
        <v>0</v>
      </c>
      <c r="E65" s="41" t="s">
        <v>28</v>
      </c>
      <c r="F65" s="42">
        <v>6</v>
      </c>
      <c r="G65" s="42">
        <v>5</v>
      </c>
      <c r="H65" s="43" t="s">
        <v>28</v>
      </c>
      <c r="I65" s="42">
        <v>6</v>
      </c>
      <c r="J65" s="69">
        <v>5</v>
      </c>
      <c r="K65" s="75" t="str">
        <f t="shared" ref="K65:K80" si="20">IF($D65,"Adaptable",   "--")</f>
        <v>--</v>
      </c>
      <c r="V65" s="5">
        <f>ROW()</f>
        <v>65</v>
      </c>
      <c r="W65" s="5" t="str">
        <f t="shared" si="18"/>
        <v>65</v>
      </c>
      <c r="X65" s="5" t="s">
        <v>177</v>
      </c>
    </row>
    <row r="66" spans="1:24" ht="24.95" customHeight="1" x14ac:dyDescent="0.25">
      <c r="A66" s="4">
        <v>4</v>
      </c>
      <c r="B66" s="4"/>
      <c r="C66" s="4" t="s">
        <v>69</v>
      </c>
      <c r="D66" s="58" t="b">
        <v>0</v>
      </c>
      <c r="E66" s="41" t="s">
        <v>122</v>
      </c>
      <c r="F66" s="42">
        <v>12</v>
      </c>
      <c r="G66" s="42">
        <v>5</v>
      </c>
      <c r="H66" s="43" t="s">
        <v>123</v>
      </c>
      <c r="I66" s="42">
        <v>12</v>
      </c>
      <c r="J66" s="69">
        <v>5</v>
      </c>
      <c r="K66" s="76" t="str">
        <f t="shared" si="20"/>
        <v>--</v>
      </c>
      <c r="V66" s="5">
        <f>ROW()</f>
        <v>66</v>
      </c>
      <c r="W66" s="5" t="str">
        <f t="shared" si="18"/>
        <v>66</v>
      </c>
      <c r="X66" s="5" t="s">
        <v>178</v>
      </c>
    </row>
    <row r="67" spans="1:24" ht="24.95" customHeight="1" x14ac:dyDescent="0.25">
      <c r="A67" s="4">
        <v>10</v>
      </c>
      <c r="B67" s="4" t="str">
        <f>IF(   AND($F$5&lt;&gt;3,$F$5&lt;4),"P","")</f>
        <v/>
      </c>
      <c r="C67" s="4" t="s">
        <v>71</v>
      </c>
      <c r="D67" s="58" t="b">
        <v>0</v>
      </c>
      <c r="E67" s="41" t="s">
        <v>42</v>
      </c>
      <c r="F67" s="42">
        <v>3</v>
      </c>
      <c r="G67" s="42">
        <v>5</v>
      </c>
      <c r="H67" s="43" t="s">
        <v>42</v>
      </c>
      <c r="I67" s="42">
        <v>3</v>
      </c>
      <c r="J67" s="69">
        <v>5</v>
      </c>
      <c r="K67" s="75" t="str">
        <f t="shared" si="20"/>
        <v>--</v>
      </c>
      <c r="V67" s="5">
        <f>ROW()</f>
        <v>67</v>
      </c>
      <c r="W67" s="5" t="str">
        <f t="shared" si="18"/>
        <v>67</v>
      </c>
      <c r="X67" s="5" t="s">
        <v>179</v>
      </c>
    </row>
    <row r="68" spans="1:24" ht="24.95" customHeight="1" x14ac:dyDescent="0.25">
      <c r="A68" s="4">
        <v>10</v>
      </c>
      <c r="B68" s="4" t="str">
        <f>IF(   AND($F$5&lt;&gt;3,$F$5&lt;4),"P","")</f>
        <v/>
      </c>
      <c r="C68" s="4" t="s">
        <v>71</v>
      </c>
      <c r="D68" s="58" t="b">
        <v>0</v>
      </c>
      <c r="E68" s="41" t="s">
        <v>44</v>
      </c>
      <c r="F68" s="42">
        <v>6</v>
      </c>
      <c r="G68" s="42">
        <v>5</v>
      </c>
      <c r="H68" s="43" t="s">
        <v>39</v>
      </c>
      <c r="I68" s="42">
        <v>6</v>
      </c>
      <c r="J68" s="69">
        <v>5</v>
      </c>
      <c r="K68" s="75" t="str">
        <f t="shared" si="20"/>
        <v>--</v>
      </c>
      <c r="V68" s="5">
        <f>ROW()</f>
        <v>68</v>
      </c>
      <c r="W68" s="5" t="str">
        <f t="shared" si="18"/>
        <v>68</v>
      </c>
      <c r="X68" s="5" t="s">
        <v>180</v>
      </c>
    </row>
    <row r="69" spans="1:24" ht="24.95" customHeight="1" x14ac:dyDescent="0.25">
      <c r="A69" s="4">
        <v>10</v>
      </c>
      <c r="B69" s="4" t="str">
        <f>IF(   AND($F$5&lt;&gt;3,$F$5&lt;4),"P","")</f>
        <v/>
      </c>
      <c r="C69" s="4" t="s">
        <v>71</v>
      </c>
      <c r="D69" s="58" t="b">
        <v>0</v>
      </c>
      <c r="E69" s="41" t="s">
        <v>46</v>
      </c>
      <c r="F69" s="42">
        <v>3</v>
      </c>
      <c r="G69" s="42">
        <v>5</v>
      </c>
      <c r="H69" s="43" t="s">
        <v>46</v>
      </c>
      <c r="I69" s="42">
        <v>3</v>
      </c>
      <c r="J69" s="69">
        <v>5</v>
      </c>
      <c r="K69" s="75" t="str">
        <f t="shared" si="20"/>
        <v>--</v>
      </c>
      <c r="V69" s="5">
        <f>ROW()</f>
        <v>69</v>
      </c>
      <c r="W69" s="5" t="str">
        <f t="shared" si="18"/>
        <v>69</v>
      </c>
      <c r="X69" s="5" t="s">
        <v>181</v>
      </c>
    </row>
    <row r="70" spans="1:24" ht="24.95" customHeight="1" x14ac:dyDescent="0.25">
      <c r="A70" s="4">
        <v>10</v>
      </c>
      <c r="B70" s="4" t="str">
        <f>IF(   AND($F$5&lt;&gt;3,$F$5&lt;4),"P","")</f>
        <v/>
      </c>
      <c r="C70" s="4" t="s">
        <v>71</v>
      </c>
      <c r="D70" s="58" t="b">
        <v>0</v>
      </c>
      <c r="E70" s="41" t="s">
        <v>48</v>
      </c>
      <c r="F70" s="42">
        <v>6</v>
      </c>
      <c r="G70" s="42">
        <v>5</v>
      </c>
      <c r="H70" s="43" t="s">
        <v>48</v>
      </c>
      <c r="I70" s="42">
        <v>6</v>
      </c>
      <c r="J70" s="69">
        <v>5</v>
      </c>
      <c r="K70" s="75" t="str">
        <f t="shared" si="20"/>
        <v>--</v>
      </c>
      <c r="V70" s="5">
        <f>ROW()</f>
        <v>70</v>
      </c>
      <c r="W70" s="5" t="str">
        <f t="shared" si="18"/>
        <v>70</v>
      </c>
      <c r="X70" s="5" t="s">
        <v>182</v>
      </c>
    </row>
    <row r="71" spans="1:24" ht="24.95" customHeight="1" x14ac:dyDescent="0.25">
      <c r="A71" s="4"/>
      <c r="B71" s="4"/>
      <c r="C71" s="4"/>
      <c r="D71" s="58" t="b">
        <v>0</v>
      </c>
      <c r="E71" s="46" t="s">
        <v>113</v>
      </c>
      <c r="F71" s="47">
        <v>6</v>
      </c>
      <c r="G71" s="47">
        <v>5</v>
      </c>
      <c r="H71" s="46" t="s">
        <v>113</v>
      </c>
      <c r="I71" s="47">
        <v>6</v>
      </c>
      <c r="J71" s="71">
        <v>5</v>
      </c>
      <c r="K71" s="75" t="str">
        <f t="shared" si="20"/>
        <v>--</v>
      </c>
      <c r="V71" s="5">
        <f>ROW()</f>
        <v>71</v>
      </c>
      <c r="W71" s="5" t="str">
        <f t="shared" si="18"/>
        <v>71</v>
      </c>
      <c r="X71" s="5" t="s">
        <v>183</v>
      </c>
    </row>
    <row r="72" spans="1:24" ht="24.95" customHeight="1" x14ac:dyDescent="0.25">
      <c r="A72" s="4"/>
      <c r="B72" s="4"/>
      <c r="C72" s="4"/>
      <c r="D72" s="58" t="b">
        <v>0</v>
      </c>
      <c r="E72" s="46" t="s">
        <v>114</v>
      </c>
      <c r="F72" s="47">
        <v>6</v>
      </c>
      <c r="G72" s="47">
        <v>5</v>
      </c>
      <c r="H72" s="46" t="s">
        <v>114</v>
      </c>
      <c r="I72" s="47">
        <v>6</v>
      </c>
      <c r="J72" s="71">
        <v>5</v>
      </c>
      <c r="K72" s="75" t="str">
        <f t="shared" si="20"/>
        <v>--</v>
      </c>
      <c r="V72" s="5">
        <f>ROW()</f>
        <v>72</v>
      </c>
      <c r="W72" s="5" t="str">
        <f t="shared" si="18"/>
        <v>72</v>
      </c>
      <c r="X72" s="5" t="s">
        <v>184</v>
      </c>
    </row>
    <row r="73" spans="1:24" ht="24.95" customHeight="1" x14ac:dyDescent="0.25">
      <c r="A73" s="4"/>
      <c r="B73" s="4"/>
      <c r="C73" s="4"/>
      <c r="D73" s="58" t="b">
        <v>0</v>
      </c>
      <c r="E73" s="46" t="s">
        <v>115</v>
      </c>
      <c r="F73" s="47">
        <v>6</v>
      </c>
      <c r="G73" s="47">
        <v>5</v>
      </c>
      <c r="H73" s="46" t="s">
        <v>115</v>
      </c>
      <c r="I73" s="47">
        <v>6</v>
      </c>
      <c r="J73" s="71">
        <v>5</v>
      </c>
      <c r="K73" s="75" t="str">
        <f t="shared" si="20"/>
        <v>--</v>
      </c>
      <c r="V73" s="5">
        <f>ROW()</f>
        <v>73</v>
      </c>
      <c r="W73" s="5" t="str">
        <f t="shared" si="18"/>
        <v>73</v>
      </c>
      <c r="X73" s="5" t="s">
        <v>185</v>
      </c>
    </row>
    <row r="74" spans="1:24" ht="24.95" customHeight="1" x14ac:dyDescent="0.25">
      <c r="A74" s="4"/>
      <c r="B74" s="4"/>
      <c r="C74" s="4"/>
      <c r="D74" s="58" t="b">
        <v>0</v>
      </c>
      <c r="E74" s="46" t="s">
        <v>116</v>
      </c>
      <c r="F74" s="47">
        <v>6</v>
      </c>
      <c r="G74" s="47">
        <v>5</v>
      </c>
      <c r="H74" s="46" t="s">
        <v>116</v>
      </c>
      <c r="I74" s="47">
        <v>6</v>
      </c>
      <c r="J74" s="71">
        <v>5</v>
      </c>
      <c r="K74" s="75" t="str">
        <f t="shared" si="20"/>
        <v>--</v>
      </c>
      <c r="V74" s="5">
        <f>ROW()</f>
        <v>74</v>
      </c>
      <c r="W74" s="5" t="str">
        <f t="shared" si="18"/>
        <v>74</v>
      </c>
      <c r="X74" s="5" t="s">
        <v>186</v>
      </c>
    </row>
    <row r="75" spans="1:24" ht="24.95" customHeight="1" x14ac:dyDescent="0.25">
      <c r="A75" s="4"/>
      <c r="B75" s="4"/>
      <c r="C75" s="4"/>
      <c r="D75" s="58" t="b">
        <v>0</v>
      </c>
      <c r="E75" s="46" t="s">
        <v>117</v>
      </c>
      <c r="F75" s="47">
        <v>6</v>
      </c>
      <c r="G75" s="47">
        <v>5</v>
      </c>
      <c r="H75" s="46" t="s">
        <v>117</v>
      </c>
      <c r="I75" s="47">
        <v>6</v>
      </c>
      <c r="J75" s="71">
        <v>5</v>
      </c>
      <c r="K75" s="75" t="str">
        <f t="shared" si="20"/>
        <v>--</v>
      </c>
      <c r="V75" s="5">
        <f>ROW()</f>
        <v>75</v>
      </c>
      <c r="W75" s="5" t="str">
        <f t="shared" si="18"/>
        <v>75</v>
      </c>
      <c r="X75" s="5" t="s">
        <v>187</v>
      </c>
    </row>
    <row r="76" spans="1:24" ht="24.95" customHeight="1" thickBot="1" x14ac:dyDescent="0.3">
      <c r="A76" s="4"/>
      <c r="B76" s="4"/>
      <c r="C76" s="4"/>
      <c r="D76" s="58" t="b">
        <v>0</v>
      </c>
      <c r="E76" s="46" t="s">
        <v>121</v>
      </c>
      <c r="F76" s="47">
        <v>6</v>
      </c>
      <c r="G76" s="47">
        <v>5</v>
      </c>
      <c r="H76" s="46" t="s">
        <v>121</v>
      </c>
      <c r="I76" s="47">
        <v>6</v>
      </c>
      <c r="J76" s="71">
        <v>5</v>
      </c>
      <c r="K76" s="77" t="str">
        <f t="shared" si="20"/>
        <v>--</v>
      </c>
      <c r="V76" s="5">
        <f>ROW()</f>
        <v>76</v>
      </c>
      <c r="W76" s="5" t="str">
        <f t="shared" si="18"/>
        <v>76</v>
      </c>
      <c r="X76" s="5" t="s">
        <v>188</v>
      </c>
    </row>
    <row r="77" spans="1:24" hidden="1" x14ac:dyDescent="0.25">
      <c r="A77" s="4"/>
      <c r="B77" s="4"/>
      <c r="C77" s="4"/>
      <c r="D77" s="61" t="b">
        <f>D36</f>
        <v>0</v>
      </c>
      <c r="E77" s="51"/>
      <c r="F77" s="52"/>
      <c r="G77" s="52"/>
      <c r="H77" s="49" t="s">
        <v>52</v>
      </c>
      <c r="I77" s="53">
        <v>1.5</v>
      </c>
      <c r="J77" s="53">
        <v>0</v>
      </c>
      <c r="K77" s="73" t="str">
        <f t="shared" si="20"/>
        <v>--</v>
      </c>
    </row>
    <row r="78" spans="1:24" hidden="1" x14ac:dyDescent="0.25">
      <c r="A78" s="4"/>
      <c r="B78" s="4"/>
      <c r="C78" s="4"/>
      <c r="D78" s="61" t="b">
        <f>D37</f>
        <v>0</v>
      </c>
      <c r="E78" s="51"/>
      <c r="F78" s="52"/>
      <c r="G78" s="52"/>
      <c r="H78" s="49" t="s">
        <v>52</v>
      </c>
      <c r="I78" s="53">
        <v>1.5</v>
      </c>
      <c r="J78" s="53">
        <v>0</v>
      </c>
      <c r="K78" s="59" t="str">
        <f t="shared" si="20"/>
        <v>--</v>
      </c>
    </row>
    <row r="79" spans="1:24" hidden="1" x14ac:dyDescent="0.25">
      <c r="A79" s="4"/>
      <c r="B79" s="4"/>
      <c r="C79" s="4"/>
      <c r="D79" s="61" t="b">
        <f>D50</f>
        <v>0</v>
      </c>
      <c r="E79" s="51"/>
      <c r="F79" s="52"/>
      <c r="G79" s="52"/>
      <c r="H79" s="49" t="s">
        <v>52</v>
      </c>
      <c r="I79" s="53">
        <v>1.5</v>
      </c>
      <c r="J79" s="53">
        <v>0</v>
      </c>
      <c r="K79" s="59" t="str">
        <f t="shared" si="20"/>
        <v>--</v>
      </c>
    </row>
    <row r="80" spans="1:24" ht="16.5" hidden="1" thickBot="1" x14ac:dyDescent="0.3">
      <c r="A80" s="4"/>
      <c r="B80" s="4"/>
      <c r="C80" s="4"/>
      <c r="D80" s="62" t="b">
        <f>D64</f>
        <v>0</v>
      </c>
      <c r="E80" s="63"/>
      <c r="F80" s="64"/>
      <c r="G80" s="64"/>
      <c r="H80" s="65" t="s">
        <v>52</v>
      </c>
      <c r="I80" s="66">
        <v>1.5</v>
      </c>
      <c r="J80" s="66">
        <v>0</v>
      </c>
      <c r="K80" s="67" t="str">
        <f t="shared" si="20"/>
        <v>--</v>
      </c>
    </row>
    <row r="81" spans="3:11" x14ac:dyDescent="0.25">
      <c r="C81" s="4"/>
    </row>
    <row r="82" spans="3:11" hidden="1" x14ac:dyDescent="0.25">
      <c r="C82" s="4"/>
    </row>
    <row r="83" spans="3:11" hidden="1" x14ac:dyDescent="0.25">
      <c r="C83" s="4"/>
    </row>
    <row r="84" spans="3:11" hidden="1" x14ac:dyDescent="0.25">
      <c r="C84" s="4"/>
    </row>
    <row r="85" spans="3:11" hidden="1" x14ac:dyDescent="0.25">
      <c r="C85" s="4"/>
    </row>
    <row r="86" spans="3:11" hidden="1" x14ac:dyDescent="0.25">
      <c r="C86" s="4"/>
    </row>
    <row r="87" spans="3:11" hidden="1" x14ac:dyDescent="0.25">
      <c r="C87" s="4"/>
      <c r="E87" s="33"/>
      <c r="F87" s="34"/>
      <c r="G87" s="34"/>
      <c r="H87" s="35"/>
      <c r="I87" s="36"/>
      <c r="J87" s="36"/>
      <c r="K87" s="34"/>
    </row>
    <row r="88" spans="3:11" hidden="1" x14ac:dyDescent="0.25">
      <c r="C88" s="4"/>
      <c r="E88" s="33"/>
      <c r="F88" s="34"/>
      <c r="G88" s="34"/>
      <c r="H88" s="35"/>
      <c r="I88" s="36"/>
      <c r="J88" s="36"/>
      <c r="K88" s="34"/>
    </row>
    <row r="89" spans="3:11" hidden="1" x14ac:dyDescent="0.25">
      <c r="C89" s="4"/>
      <c r="E89" s="33"/>
      <c r="F89" s="34"/>
      <c r="G89" s="34"/>
      <c r="H89" s="35"/>
      <c r="I89" s="36"/>
      <c r="J89" s="36"/>
      <c r="K89" s="34"/>
    </row>
    <row r="90" spans="3:11" x14ac:dyDescent="0.25">
      <c r="C90" s="4"/>
      <c r="D90"/>
      <c r="E90" s="78"/>
      <c r="F90" s="4"/>
      <c r="G90" s="4"/>
      <c r="H90" s="79"/>
      <c r="I90" s="80"/>
      <c r="J90" s="80"/>
      <c r="K90" s="4"/>
    </row>
    <row r="91" spans="3:11" x14ac:dyDescent="0.25">
      <c r="C91" s="4"/>
      <c r="D91"/>
      <c r="E91" s="78"/>
      <c r="F91" s="4"/>
      <c r="G91" s="4"/>
      <c r="H91" s="79"/>
      <c r="I91" s="80"/>
      <c r="J91" s="80"/>
      <c r="K91" s="4"/>
    </row>
    <row r="92" spans="3:11" x14ac:dyDescent="0.25">
      <c r="C92" s="4"/>
      <c r="D92"/>
      <c r="E92" s="81" t="str">
        <f>IF(I4="","Por favor, rellene su nombre completo","")</f>
        <v>Por favor, rellene su nombre completo</v>
      </c>
      <c r="F92"/>
      <c r="G92"/>
      <c r="H92"/>
      <c r="I92"/>
      <c r="J92"/>
      <c r="K92"/>
    </row>
    <row r="93" spans="3:11" ht="16.5" thickBot="1" x14ac:dyDescent="0.3">
      <c r="D93"/>
      <c r="E93" s="81" t="str">
        <f>IF(F4="","Por favor, rellene DNI","")</f>
        <v>Por favor, rellene DNI</v>
      </c>
      <c r="F93"/>
      <c r="G93"/>
      <c r="H93" s="82" t="s">
        <v>80</v>
      </c>
      <c r="I93" s="83" t="s">
        <v>67</v>
      </c>
      <c r="J93"/>
      <c r="K93"/>
    </row>
    <row r="94" spans="3:11" x14ac:dyDescent="0.25">
      <c r="D94"/>
      <c r="E94"/>
      <c r="F94"/>
      <c r="G94"/>
      <c r="H94" s="84" t="s">
        <v>63</v>
      </c>
      <c r="I94" s="85">
        <f>SUMIFS(Tabla1[[ECTS ]],Tabla1[marcar las superadas],"verdadero",Tabla1[[Curso ]],"1")</f>
        <v>0</v>
      </c>
      <c r="J94" s="86"/>
      <c r="K94"/>
    </row>
    <row r="95" spans="3:11" x14ac:dyDescent="0.25">
      <c r="D95"/>
      <c r="E95"/>
      <c r="F95"/>
      <c r="G95"/>
      <c r="H95" s="87" t="s">
        <v>64</v>
      </c>
      <c r="I95" s="88">
        <f>SUMIFS(Tabla1[[ECTS ]],Tabla1[marcar las superadas],"verdadero",Tabla1[[Curso ]],"2")</f>
        <v>0</v>
      </c>
      <c r="J95" s="89" t="str">
        <f>IF(I95=57,"&lt;Falta cursar asig, nueva de 2º&gt;","")</f>
        <v/>
      </c>
      <c r="K95"/>
    </row>
    <row r="96" spans="3:11" x14ac:dyDescent="0.25">
      <c r="D96"/>
      <c r="E96"/>
      <c r="F96"/>
      <c r="G96"/>
      <c r="H96" s="87" t="s">
        <v>65</v>
      </c>
      <c r="I96" s="88">
        <f>SUMIFS(Tabla1[[ECTS ]],Tabla1[marcar las superadas],"verdadero",Tabla1[[Curso ]],"3")</f>
        <v>0</v>
      </c>
      <c r="J96" s="86"/>
      <c r="K96" s="90">
        <f>I100</f>
        <v>0</v>
      </c>
    </row>
    <row r="97" spans="4:11" x14ac:dyDescent="0.25">
      <c r="D97"/>
      <c r="E97"/>
      <c r="F97"/>
      <c r="G97"/>
      <c r="H97" s="87" t="s">
        <v>66</v>
      </c>
      <c r="I97" s="88">
        <f>SUMIFS(Tabla1[[ECTS ]],Tabla1[marcar las superadas],"verdadero",Tabla1[[Curso ]],"4")</f>
        <v>0</v>
      </c>
      <c r="J97" s="86"/>
      <c r="K97"/>
    </row>
    <row r="98" spans="4:11" x14ac:dyDescent="0.25">
      <c r="D98"/>
      <c r="E98"/>
      <c r="F98"/>
      <c r="G98"/>
      <c r="H98" s="87" t="s">
        <v>85</v>
      </c>
      <c r="I98" s="88">
        <f>SUMIFS(Tabla1[[ECTS ]],Tabla1[marcar las superadas],"verdadero",Tabla1[[Curso ]],"5")</f>
        <v>0</v>
      </c>
      <c r="J98" s="86"/>
      <c r="K98" s="90"/>
    </row>
    <row r="99" spans="4:11" ht="16.5" thickBot="1" x14ac:dyDescent="0.3">
      <c r="D99"/>
      <c r="E99"/>
      <c r="F99"/>
      <c r="G99"/>
      <c r="H99" s="91"/>
      <c r="I99" s="92">
        <f>IF(D4&gt;0,F8-I8,0)</f>
        <v>0</v>
      </c>
      <c r="J99" s="93"/>
      <c r="K99" s="90"/>
    </row>
    <row r="100" spans="4:11" x14ac:dyDescent="0.25">
      <c r="D100"/>
      <c r="E100"/>
      <c r="F100"/>
      <c r="G100"/>
      <c r="H100" s="94" t="s">
        <v>68</v>
      </c>
      <c r="I100" s="95">
        <f>SUM(I94:I98)</f>
        <v>0</v>
      </c>
      <c r="J100"/>
      <c r="K100" s="90"/>
    </row>
    <row r="101" spans="4:11" x14ac:dyDescent="0.25">
      <c r="D101"/>
      <c r="E101"/>
      <c r="F101"/>
      <c r="G101"/>
      <c r="H101" s="96"/>
      <c r="I101" s="97"/>
      <c r="J101"/>
      <c r="K101" s="90"/>
    </row>
  </sheetData>
  <sheetProtection algorithmName="SHA-512" hashValue="Pi27wXqbGssZUtZiTRACw/TKxHJ1AdjWnsOLZpcapDVfE+bQpFk4rmFGuP2Ralf8Itd+V4nE9kU/tD5Q7nKhbg==" saltValue="pUMzRSX7xYRdbtyaYbWDGA==" spinCount="100000" sheet="1" objects="1" scenarios="1"/>
  <mergeCells count="9">
    <mergeCell ref="E2:K2"/>
    <mergeCell ref="J8:K8"/>
    <mergeCell ref="E6:K6"/>
    <mergeCell ref="F4:G4"/>
    <mergeCell ref="I4:K4"/>
    <mergeCell ref="E3:K3"/>
    <mergeCell ref="F5:H5"/>
    <mergeCell ref="E7:G7"/>
    <mergeCell ref="H7:I7"/>
  </mergeCells>
  <phoneticPr fontId="15" type="noConversion"/>
  <conditionalFormatting sqref="D2">
    <cfRule type="cellIs" dxfId="27" priority="2" operator="notEqual">
      <formula>"x"</formula>
    </cfRule>
  </conditionalFormatting>
  <conditionalFormatting sqref="E10:E83">
    <cfRule type="expression" dxfId="26" priority="55">
      <formula>$D10</formula>
    </cfRule>
  </conditionalFormatting>
  <conditionalFormatting sqref="E87">
    <cfRule type="expression" dxfId="25" priority="100">
      <formula>$D22</formula>
    </cfRule>
  </conditionalFormatting>
  <conditionalFormatting sqref="E88">
    <cfRule type="expression" dxfId="24" priority="94">
      <formula>$D22</formula>
    </cfRule>
  </conditionalFormatting>
  <conditionalFormatting sqref="E89">
    <cfRule type="expression" dxfId="23" priority="90">
      <formula>$D22</formula>
    </cfRule>
  </conditionalFormatting>
  <conditionalFormatting sqref="E90">
    <cfRule type="expression" dxfId="22" priority="86">
      <formula>$D22</formula>
    </cfRule>
  </conditionalFormatting>
  <conditionalFormatting sqref="E91">
    <cfRule type="expression" dxfId="21" priority="82">
      <formula>$D22</formula>
    </cfRule>
  </conditionalFormatting>
  <conditionalFormatting sqref="E96:E97">
    <cfRule type="cellIs" dxfId="20" priority="42" operator="notEqual">
      <formula>""</formula>
    </cfRule>
  </conditionalFormatting>
  <conditionalFormatting sqref="H10:H83">
    <cfRule type="expression" dxfId="19" priority="57">
      <formula>$D10</formula>
    </cfRule>
  </conditionalFormatting>
  <conditionalFormatting sqref="H87">
    <cfRule type="expression" dxfId="18" priority="101">
      <formula>$D22</formula>
    </cfRule>
  </conditionalFormatting>
  <conditionalFormatting sqref="H88">
    <cfRule type="expression" dxfId="17" priority="96">
      <formula>$D22</formula>
    </cfRule>
  </conditionalFormatting>
  <conditionalFormatting sqref="H89">
    <cfRule type="expression" dxfId="16" priority="92">
      <formula>$D22</formula>
    </cfRule>
  </conditionalFormatting>
  <conditionalFormatting sqref="H90">
    <cfRule type="expression" dxfId="15" priority="88">
      <formula>$D22</formula>
    </cfRule>
  </conditionalFormatting>
  <conditionalFormatting sqref="H91">
    <cfRule type="expression" dxfId="14" priority="84">
      <formula>$D22</formula>
    </cfRule>
  </conditionalFormatting>
  <conditionalFormatting sqref="I99">
    <cfRule type="cellIs" dxfId="1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>&amp;CAutorobaremo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6" r:id="rId4" name="Check Box 62">
              <controlPr defaultSize="0" autoFill="0" autoLine="0" autoPict="0">
                <anchor moveWithCells="1">
                  <from>
                    <xdr:col>3</xdr:col>
                    <xdr:colOff>714375</xdr:colOff>
                    <xdr:row>9</xdr:row>
                    <xdr:rowOff>0</xdr:rowOff>
                  </from>
                  <to>
                    <xdr:col>4</xdr:col>
                    <xdr:colOff>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3</xdr:col>
                    <xdr:colOff>714375</xdr:colOff>
                    <xdr:row>9</xdr:row>
                    <xdr:rowOff>314325</xdr:rowOff>
                  </from>
                  <to>
                    <xdr:col>4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" name="Check Box 64">
              <controlPr defaultSize="0" autoFill="0" autoLine="0" autoPict="0">
                <anchor moveWithCells="1">
                  <from>
                    <xdr:col>3</xdr:col>
                    <xdr:colOff>714375</xdr:colOff>
                    <xdr:row>11</xdr:row>
                    <xdr:rowOff>314325</xdr:rowOff>
                  </from>
                  <to>
                    <xdr:col>4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" name="Check Box 65">
              <controlPr defaultSize="0" autoFill="0" autoLine="0" autoPict="0">
                <anchor moveWithCells="1">
                  <from>
                    <xdr:col>3</xdr:col>
                    <xdr:colOff>714375</xdr:colOff>
                    <xdr:row>12</xdr:row>
                    <xdr:rowOff>0</xdr:rowOff>
                  </from>
                  <to>
                    <xdr:col>4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8" name="Check Box 66">
              <controlPr defaultSize="0" autoFill="0" autoLine="0" autoPict="0">
                <anchor moveWithCells="1">
                  <from>
                    <xdr:col>3</xdr:col>
                    <xdr:colOff>714375</xdr:colOff>
                    <xdr:row>12</xdr:row>
                    <xdr:rowOff>314325</xdr:rowOff>
                  </from>
                  <to>
                    <xdr:col>4</xdr:col>
                    <xdr:colOff>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" name="Check Box 67">
              <controlPr defaultSize="0" autoFill="0" autoLine="0" autoPict="0">
                <anchor moveWithCells="1">
                  <from>
                    <xdr:col>3</xdr:col>
                    <xdr:colOff>714375</xdr:colOff>
                    <xdr:row>13</xdr:row>
                    <xdr:rowOff>314325</xdr:rowOff>
                  </from>
                  <to>
                    <xdr:col>4</xdr:col>
                    <xdr:colOff>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0" name="Check Box 68">
              <controlPr defaultSize="0" autoFill="0" autoLine="0" autoPict="0">
                <anchor moveWithCells="1">
                  <from>
                    <xdr:col>3</xdr:col>
                    <xdr:colOff>714375</xdr:colOff>
                    <xdr:row>14</xdr:row>
                    <xdr:rowOff>314325</xdr:rowOff>
                  </from>
                  <to>
                    <xdr:col>4</xdr:col>
                    <xdr:colOff>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" name="Check Box 69">
              <controlPr defaultSize="0" autoFill="0" autoLine="0" autoPict="0">
                <anchor moveWithCells="1">
                  <from>
                    <xdr:col>3</xdr:col>
                    <xdr:colOff>714375</xdr:colOff>
                    <xdr:row>23</xdr:row>
                    <xdr:rowOff>314325</xdr:rowOff>
                  </from>
                  <to>
                    <xdr:col>4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2" name="Check Box 70">
              <controlPr defaultSize="0" autoFill="0" autoLine="0" autoPict="0">
                <anchor moveWithCells="1">
                  <from>
                    <xdr:col>3</xdr:col>
                    <xdr:colOff>714375</xdr:colOff>
                    <xdr:row>22</xdr:row>
                    <xdr:rowOff>314325</xdr:rowOff>
                  </from>
                  <to>
                    <xdr:col>4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>
                <anchor moveWithCells="1">
                  <from>
                    <xdr:col>3</xdr:col>
                    <xdr:colOff>714375</xdr:colOff>
                    <xdr:row>19</xdr:row>
                    <xdr:rowOff>0</xdr:rowOff>
                  </from>
                  <to>
                    <xdr:col>4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 moveWithCells="1">
                  <from>
                    <xdr:col>3</xdr:col>
                    <xdr:colOff>714375</xdr:colOff>
                    <xdr:row>15</xdr:row>
                    <xdr:rowOff>314325</xdr:rowOff>
                  </from>
                  <to>
                    <xdr:col>4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3</xdr:col>
                    <xdr:colOff>714375</xdr:colOff>
                    <xdr:row>28</xdr:row>
                    <xdr:rowOff>0</xdr:rowOff>
                  </from>
                  <to>
                    <xdr:col>4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3</xdr:col>
                    <xdr:colOff>714375</xdr:colOff>
                    <xdr:row>28</xdr:row>
                    <xdr:rowOff>0</xdr:rowOff>
                  </from>
                  <to>
                    <xdr:col>4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3</xdr:col>
                    <xdr:colOff>714375</xdr:colOff>
                    <xdr:row>50</xdr:row>
                    <xdr:rowOff>314325</xdr:rowOff>
                  </from>
                  <to>
                    <xdr:col>4</xdr:col>
                    <xdr:colOff>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 moveWithCells="1">
                  <from>
                    <xdr:col>3</xdr:col>
                    <xdr:colOff>714375</xdr:colOff>
                    <xdr:row>15</xdr:row>
                    <xdr:rowOff>314325</xdr:rowOff>
                  </from>
                  <to>
                    <xdr:col>4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>
                <anchor moveWithCells="1">
                  <from>
                    <xdr:col>3</xdr:col>
                    <xdr:colOff>714375</xdr:colOff>
                    <xdr:row>16</xdr:row>
                    <xdr:rowOff>314325</xdr:rowOff>
                  </from>
                  <to>
                    <xdr:col>4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Check Box 82">
              <controlPr defaultSize="0" autoFill="0" autoLine="0" autoPict="0">
                <anchor moveWithCells="1">
                  <from>
                    <xdr:col>3</xdr:col>
                    <xdr:colOff>714375</xdr:colOff>
                    <xdr:row>16</xdr:row>
                    <xdr:rowOff>314325</xdr:rowOff>
                  </from>
                  <to>
                    <xdr:col>4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Check Box 83">
              <controlPr defaultSize="0" autoFill="0" autoLine="0" autoPict="0">
                <anchor moveWithCells="1">
                  <from>
                    <xdr:col>3</xdr:col>
                    <xdr:colOff>714375</xdr:colOff>
                    <xdr:row>16</xdr:row>
                    <xdr:rowOff>314325</xdr:rowOff>
                  </from>
                  <to>
                    <xdr:col>4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2" name="Check Box 87">
              <controlPr defaultSize="0" autoFill="0" autoLine="0" autoPict="0">
                <anchor moveWithCells="1">
                  <from>
                    <xdr:col>3</xdr:col>
                    <xdr:colOff>714375</xdr:colOff>
                    <xdr:row>33</xdr:row>
                    <xdr:rowOff>0</xdr:rowOff>
                  </from>
                  <to>
                    <xdr:col>4</xdr:col>
                    <xdr:colOff>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3" name="Check Box 88">
              <controlPr defaultSize="0" autoFill="0" autoLine="0" autoPict="0">
                <anchor moveWithCells="1">
                  <from>
                    <xdr:col>3</xdr:col>
                    <xdr:colOff>714375</xdr:colOff>
                    <xdr:row>20</xdr:row>
                    <xdr:rowOff>0</xdr:rowOff>
                  </from>
                  <to>
                    <xdr:col>4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4" name="Check Box 89">
              <controlPr defaultSize="0" autoFill="0" autoLine="0" autoPict="0">
                <anchor moveWithCells="1">
                  <from>
                    <xdr:col>3</xdr:col>
                    <xdr:colOff>714375</xdr:colOff>
                    <xdr:row>21</xdr:row>
                    <xdr:rowOff>0</xdr:rowOff>
                  </from>
                  <to>
                    <xdr:col>4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5" name="Check Box 90">
              <controlPr defaultSize="0" autoFill="0" autoLine="0" autoPict="0">
                <anchor moveWithCells="1">
                  <from>
                    <xdr:col>3</xdr:col>
                    <xdr:colOff>714375</xdr:colOff>
                    <xdr:row>24</xdr:row>
                    <xdr:rowOff>314325</xdr:rowOff>
                  </from>
                  <to>
                    <xdr:col>4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6" name="Check Box 91">
              <controlPr defaultSize="0" autoFill="0" autoLine="0" autoPict="0">
                <anchor moveWithCells="1">
                  <from>
                    <xdr:col>3</xdr:col>
                    <xdr:colOff>714375</xdr:colOff>
                    <xdr:row>25</xdr:row>
                    <xdr:rowOff>314325</xdr:rowOff>
                  </from>
                  <to>
                    <xdr:col>4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7" name="Check Box 93">
              <controlPr defaultSize="0" autoFill="0" autoLine="0" autoPict="0">
                <anchor moveWithCells="1">
                  <from>
                    <xdr:col>3</xdr:col>
                    <xdr:colOff>714375</xdr:colOff>
                    <xdr:row>51</xdr:row>
                    <xdr:rowOff>314325</xdr:rowOff>
                  </from>
                  <to>
                    <xdr:col>4</xdr:col>
                    <xdr:colOff>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8" name="Check Box 96">
              <controlPr defaultSize="0" autoFill="0" autoLine="0" autoPict="0">
                <anchor moveWithCells="1">
                  <from>
                    <xdr:col>3</xdr:col>
                    <xdr:colOff>714375</xdr:colOff>
                    <xdr:row>27</xdr:row>
                    <xdr:rowOff>314325</xdr:rowOff>
                  </from>
                  <to>
                    <xdr:col>4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9" name="Check Box 97">
              <controlPr defaultSize="0" autoFill="0" autoLine="0" autoPict="0">
                <anchor moveWithCells="1">
                  <from>
                    <xdr:col>3</xdr:col>
                    <xdr:colOff>714375</xdr:colOff>
                    <xdr:row>37</xdr:row>
                    <xdr:rowOff>314325</xdr:rowOff>
                  </from>
                  <to>
                    <xdr:col>4</xdr:col>
                    <xdr:colOff>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0" name="Check Box 98">
              <controlPr defaultSize="0" autoFill="0" autoLine="0" autoPict="0">
                <anchor moveWithCells="1">
                  <from>
                    <xdr:col>3</xdr:col>
                    <xdr:colOff>714375</xdr:colOff>
                    <xdr:row>18</xdr:row>
                    <xdr:rowOff>0</xdr:rowOff>
                  </from>
                  <to>
                    <xdr:col>4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1" name="Check Box 99">
              <controlPr defaultSize="0" autoFill="0" autoLine="0" autoPict="0">
                <anchor moveWithCells="1">
                  <from>
                    <xdr:col>3</xdr:col>
                    <xdr:colOff>714375</xdr:colOff>
                    <xdr:row>52</xdr:row>
                    <xdr:rowOff>314325</xdr:rowOff>
                  </from>
                  <to>
                    <xdr:col>4</xdr:col>
                    <xdr:colOff>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2" name="Check Box 102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3" name="Check Box 103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4" name="Check Box 104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5" name="Check Box 105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6" name="Check Box 106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7" name="Check Box 107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8" name="Check Box 108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9" name="Check Box 109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0" name="Check Box 110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1" name="Check Box 111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2" name="Check Box 112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3" name="Check Box 113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4" name="Check Box 114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5" name="Check Box 115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6" name="Check Box 116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7" name="Check Box 117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8" name="Check Box 118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9" name="Check Box 119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0" name="Check Box 120">
              <controlPr defaultSize="0" autoFill="0" autoLine="0" autoPict="0">
                <anchor moveWithCells="1">
                  <from>
                    <xdr:col>3</xdr:col>
                    <xdr:colOff>714375</xdr:colOff>
                    <xdr:row>66</xdr:row>
                    <xdr:rowOff>314325</xdr:rowOff>
                  </from>
                  <to>
                    <xdr:col>4</xdr:col>
                    <xdr:colOff>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1" name="Check Box 121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314325</xdr:rowOff>
                  </from>
                  <to>
                    <xdr:col>4</xdr:col>
                    <xdr:colOff>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2" name="Check Box 122">
              <controlPr defaultSize="0" autoFill="0" autoLine="0" autoPict="0">
                <anchor moveWithCells="1">
                  <from>
                    <xdr:col>3</xdr:col>
                    <xdr:colOff>714375</xdr:colOff>
                    <xdr:row>67</xdr:row>
                    <xdr:rowOff>314325</xdr:rowOff>
                  </from>
                  <to>
                    <xdr:col>4</xdr:col>
                    <xdr:colOff>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3" name="Check Box 123">
              <controlPr defaultSize="0" autoFill="0" autoLine="0" autoPict="0">
                <anchor moveWithCells="1">
                  <from>
                    <xdr:col>3</xdr:col>
                    <xdr:colOff>714375</xdr:colOff>
                    <xdr:row>55</xdr:row>
                    <xdr:rowOff>314325</xdr:rowOff>
                  </from>
                  <to>
                    <xdr:col>4</xdr:col>
                    <xdr:colOff>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4" name="Check Box 124">
              <controlPr defaultSize="0" autoFill="0" autoLine="0" autoPict="0">
                <anchor moveWithCells="1">
                  <from>
                    <xdr:col>3</xdr:col>
                    <xdr:colOff>714375</xdr:colOff>
                    <xdr:row>68</xdr:row>
                    <xdr:rowOff>314325</xdr:rowOff>
                  </from>
                  <to>
                    <xdr:col>4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5" name="Check Box 125">
              <controlPr defaultSize="0" autoFill="0" autoLine="0" autoPict="0">
                <anchor moveWithCells="1">
                  <from>
                    <xdr:col>3</xdr:col>
                    <xdr:colOff>714375</xdr:colOff>
                    <xdr:row>53</xdr:row>
                    <xdr:rowOff>314325</xdr:rowOff>
                  </from>
                  <to>
                    <xdr:col>4</xdr:col>
                    <xdr:colOff>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6" name="Check Box 126">
              <controlPr defaultSize="0" autoFill="0" autoLine="0" autoPict="0">
                <anchor moveWithCells="1">
                  <from>
                    <xdr:col>3</xdr:col>
                    <xdr:colOff>714375</xdr:colOff>
                    <xdr:row>42</xdr:row>
                    <xdr:rowOff>304800</xdr:rowOff>
                  </from>
                  <to>
                    <xdr:col>4</xdr:col>
                    <xdr:colOff>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7" name="Check Box 127">
              <controlPr defaultSize="0" autoFill="0" autoLine="0" autoPict="0">
                <anchor moveWithCells="1">
                  <from>
                    <xdr:col>3</xdr:col>
                    <xdr:colOff>714375</xdr:colOff>
                    <xdr:row>54</xdr:row>
                    <xdr:rowOff>314325</xdr:rowOff>
                  </from>
                  <to>
                    <xdr:col>4</xdr:col>
                    <xdr:colOff>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8" name="Check Box 129">
              <controlPr defaultSize="0" autoFill="0" autoLine="0" autoPict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4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9" name="Check Box 130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0" name="Check Box 131">
              <controlPr defaultSize="0" autoFill="0" autoLine="0" autoPict="0">
                <anchor moveWithCells="1">
                  <from>
                    <xdr:col>3</xdr:col>
                    <xdr:colOff>714375</xdr:colOff>
                    <xdr:row>41</xdr:row>
                    <xdr:rowOff>0</xdr:rowOff>
                  </from>
                  <to>
                    <xdr:col>4</xdr:col>
                    <xdr:colOff>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1" name="Check Box 137">
              <controlPr defaultSize="0" autoFill="0" autoLine="0" autoPict="0">
                <anchor moveWithCells="1">
                  <from>
                    <xdr:col>3</xdr:col>
                    <xdr:colOff>714375</xdr:colOff>
                    <xdr:row>17</xdr:row>
                    <xdr:rowOff>0</xdr:rowOff>
                  </from>
                  <to>
                    <xdr:col>4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2" name="Check Box 139">
              <controlPr defaultSize="0" autoFill="0" autoLine="0" autoPict="0">
                <anchor moveWithCells="1">
                  <from>
                    <xdr:col>3</xdr:col>
                    <xdr:colOff>714375</xdr:colOff>
                    <xdr:row>19</xdr:row>
                    <xdr:rowOff>0</xdr:rowOff>
                  </from>
                  <to>
                    <xdr:col>4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3" name="Check Box 140">
              <controlPr defaultSize="0" autoFill="0" autoLine="0" autoPict="0">
                <anchor moveWithCells="1">
                  <from>
                    <xdr:col>3</xdr:col>
                    <xdr:colOff>714375</xdr:colOff>
                    <xdr:row>20</xdr:row>
                    <xdr:rowOff>0</xdr:rowOff>
                  </from>
                  <to>
                    <xdr:col>4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4" name="Check Box 141">
              <controlPr defaultSize="0" autoFill="0" autoLine="0" autoPict="0">
                <anchor moveWithCells="1">
                  <from>
                    <xdr:col>3</xdr:col>
                    <xdr:colOff>714375</xdr:colOff>
                    <xdr:row>21</xdr:row>
                    <xdr:rowOff>0</xdr:rowOff>
                  </from>
                  <to>
                    <xdr:col>4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5" name="Check Box 142">
              <controlPr defaultSize="0" autoFill="0" autoLine="0" autoPict="0">
                <anchor moveWithCells="1">
                  <from>
                    <xdr:col>3</xdr:col>
                    <xdr:colOff>714375</xdr:colOff>
                    <xdr:row>28</xdr:row>
                    <xdr:rowOff>0</xdr:rowOff>
                  </from>
                  <to>
                    <xdr:col>4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6" name="Check Box 143">
              <controlPr defaultSize="0" autoFill="0" autoLine="0" autoPict="0">
                <anchor moveWithCells="1">
                  <from>
                    <xdr:col>3</xdr:col>
                    <xdr:colOff>714375</xdr:colOff>
                    <xdr:row>29</xdr:row>
                    <xdr:rowOff>0</xdr:rowOff>
                  </from>
                  <to>
                    <xdr:col>4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7" name="Check Box 144">
              <controlPr defaultSize="0" autoFill="0" autoLine="0" autoPict="0">
                <anchor moveWithCells="1">
                  <from>
                    <xdr:col>3</xdr:col>
                    <xdr:colOff>714375</xdr:colOff>
                    <xdr:row>31</xdr:row>
                    <xdr:rowOff>0</xdr:rowOff>
                  </from>
                  <to>
                    <xdr:col>4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8" name="Check Box 145">
              <controlPr defaultSize="0" autoFill="0" autoLine="0" autoPict="0">
                <anchor moveWithCells="1">
                  <from>
                    <xdr:col>3</xdr:col>
                    <xdr:colOff>714375</xdr:colOff>
                    <xdr:row>32</xdr:row>
                    <xdr:rowOff>0</xdr:rowOff>
                  </from>
                  <to>
                    <xdr:col>4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9" name="Check Box 146">
              <controlPr defaultSize="0" autoFill="0" autoLine="0" autoPict="0">
                <anchor moveWithCells="1">
                  <from>
                    <xdr:col>3</xdr:col>
                    <xdr:colOff>714375</xdr:colOff>
                    <xdr:row>33</xdr:row>
                    <xdr:rowOff>0</xdr:rowOff>
                  </from>
                  <to>
                    <xdr:col>4</xdr:col>
                    <xdr:colOff>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0" name="Check Box 147">
              <controlPr defaultSize="0" autoFill="0" autoLine="0" autoPict="0">
                <anchor moveWithCells="1">
                  <from>
                    <xdr:col>3</xdr:col>
                    <xdr:colOff>714375</xdr:colOff>
                    <xdr:row>34</xdr:row>
                    <xdr:rowOff>0</xdr:rowOff>
                  </from>
                  <to>
                    <xdr:col>4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1" name="Check Box 148">
              <controlPr defaultSize="0" autoFill="0" autoLine="0" autoPict="0">
                <anchor moveWithCells="1">
                  <from>
                    <xdr:col>3</xdr:col>
                    <xdr:colOff>714375</xdr:colOff>
                    <xdr:row>30</xdr:row>
                    <xdr:rowOff>0</xdr:rowOff>
                  </from>
                  <to>
                    <xdr:col>4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2" name="Check Box 149">
              <controlPr defaultSize="0" autoFill="0" autoLine="0" autoPict="0">
                <anchor moveWithCells="1">
                  <from>
                    <xdr:col>3</xdr:col>
                    <xdr:colOff>714375</xdr:colOff>
                    <xdr:row>44</xdr:row>
                    <xdr:rowOff>0</xdr:rowOff>
                  </from>
                  <to>
                    <xdr:col>4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3" name="Check Box 150">
              <controlPr defaultSize="0" autoFill="0" autoLine="0" autoPict="0">
                <anchor moveWithCells="1">
                  <from>
                    <xdr:col>3</xdr:col>
                    <xdr:colOff>714375</xdr:colOff>
                    <xdr:row>45</xdr:row>
                    <xdr:rowOff>0</xdr:rowOff>
                  </from>
                  <to>
                    <xdr:col>4</xdr:col>
                    <xdr:colOff>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4" name="Check Box 151">
              <controlPr defaultSize="0" autoFill="0" autoLine="0" autoPict="0">
                <anchor moveWithCells="1">
                  <from>
                    <xdr:col>3</xdr:col>
                    <xdr:colOff>714375</xdr:colOff>
                    <xdr:row>46</xdr:row>
                    <xdr:rowOff>0</xdr:rowOff>
                  </from>
                  <to>
                    <xdr:col>4</xdr:col>
                    <xdr:colOff>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5" name="Check Box 152">
              <controlPr defaultSize="0" autoFill="0" autoLine="0" autoPict="0">
                <anchor moveWithCells="1">
                  <from>
                    <xdr:col>3</xdr:col>
                    <xdr:colOff>714375</xdr:colOff>
                    <xdr:row>47</xdr:row>
                    <xdr:rowOff>0</xdr:rowOff>
                  </from>
                  <to>
                    <xdr:col>4</xdr:col>
                    <xdr:colOff>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6" name="Check Box 153">
              <controlPr defaultSize="0" autoFill="0" autoLine="0" autoPict="0">
                <anchor moveWithCells="1">
                  <from>
                    <xdr:col>3</xdr:col>
                    <xdr:colOff>714375</xdr:colOff>
                    <xdr:row>48</xdr:row>
                    <xdr:rowOff>0</xdr:rowOff>
                  </from>
                  <to>
                    <xdr:col>4</xdr:col>
                    <xdr:colOff>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7" name="Check Box 154">
              <controlPr defaultSize="0" autoFill="0" autoLine="0" autoPict="0">
                <anchor moveWithCells="1">
                  <from>
                    <xdr:col>3</xdr:col>
                    <xdr:colOff>714375</xdr:colOff>
                    <xdr:row>56</xdr:row>
                    <xdr:rowOff>0</xdr:rowOff>
                  </from>
                  <to>
                    <xdr:col>4</xdr:col>
                    <xdr:colOff>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8" name="Check Box 156">
              <controlPr defaultSize="0" autoFill="0" autoLine="0" autoPict="0">
                <anchor moveWithCells="1">
                  <from>
                    <xdr:col>3</xdr:col>
                    <xdr:colOff>714375</xdr:colOff>
                    <xdr:row>57</xdr:row>
                    <xdr:rowOff>0</xdr:rowOff>
                  </from>
                  <to>
                    <xdr:col>4</xdr:col>
                    <xdr:colOff>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9" name="Check Box 157">
              <controlPr defaultSize="0" autoFill="0" autoLine="0" autoPict="0">
                <anchor moveWithCells="1">
                  <from>
                    <xdr:col>3</xdr:col>
                    <xdr:colOff>714375</xdr:colOff>
                    <xdr:row>43</xdr:row>
                    <xdr:rowOff>0</xdr:rowOff>
                  </from>
                  <to>
                    <xdr:col>4</xdr:col>
                    <xdr:colOff>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0" name="Check Box 158">
              <controlPr defaultSize="0" autoFill="0" autoLine="0" autoPict="0">
                <anchor moveWithCells="1">
                  <from>
                    <xdr:col>3</xdr:col>
                    <xdr:colOff>714375</xdr:colOff>
                    <xdr:row>59</xdr:row>
                    <xdr:rowOff>0</xdr:rowOff>
                  </from>
                  <to>
                    <xdr:col>4</xdr:col>
                    <xdr:colOff>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81" name="Check Box 159">
              <controlPr defaultSize="0" autoFill="0" autoLine="0" autoPict="0">
                <anchor moveWithCells="1">
                  <from>
                    <xdr:col>3</xdr:col>
                    <xdr:colOff>714375</xdr:colOff>
                    <xdr:row>60</xdr:row>
                    <xdr:rowOff>0</xdr:rowOff>
                  </from>
                  <to>
                    <xdr:col>4</xdr:col>
                    <xdr:colOff>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2" name="Check Box 160">
              <controlPr defaultSize="0" autoFill="0" autoLine="0" autoPict="0">
                <anchor moveWithCells="1">
                  <from>
                    <xdr:col>3</xdr:col>
                    <xdr:colOff>714375</xdr:colOff>
                    <xdr:row>61</xdr:row>
                    <xdr:rowOff>0</xdr:rowOff>
                  </from>
                  <to>
                    <xdr:col>4</xdr:col>
                    <xdr:colOff>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3" name="Check Box 161">
              <controlPr defaultSize="0" autoFill="0" autoLine="0" autoPict="0">
                <anchor moveWithCells="1">
                  <from>
                    <xdr:col>3</xdr:col>
                    <xdr:colOff>714375</xdr:colOff>
                    <xdr:row>62</xdr:row>
                    <xdr:rowOff>0</xdr:rowOff>
                  </from>
                  <to>
                    <xdr:col>4</xdr:col>
                    <xdr:colOff>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4" name="Check Box 162">
              <controlPr defaultSize="0" autoFill="0" autoLine="0" autoPict="0">
                <anchor moveWithCells="1">
                  <from>
                    <xdr:col>3</xdr:col>
                    <xdr:colOff>714375</xdr:colOff>
                    <xdr:row>70</xdr:row>
                    <xdr:rowOff>0</xdr:rowOff>
                  </from>
                  <to>
                    <xdr:col>4</xdr:col>
                    <xdr:colOff>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5" name="Check Box 163">
              <controlPr defaultSize="0" autoFill="0" autoLine="0" autoPict="0">
                <anchor moveWithCells="1">
                  <from>
                    <xdr:col>3</xdr:col>
                    <xdr:colOff>714375</xdr:colOff>
                    <xdr:row>71</xdr:row>
                    <xdr:rowOff>0</xdr:rowOff>
                  </from>
                  <to>
                    <xdr:col>4</xdr:col>
                    <xdr:colOff>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6" name="Check Box 164">
              <controlPr defaultSize="0" autoFill="0" autoLine="0" autoPict="0">
                <anchor moveWithCells="1">
                  <from>
                    <xdr:col>3</xdr:col>
                    <xdr:colOff>714375</xdr:colOff>
                    <xdr:row>72</xdr:row>
                    <xdr:rowOff>0</xdr:rowOff>
                  </from>
                  <to>
                    <xdr:col>4</xdr:col>
                    <xdr:colOff>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7" name="Check Box 165">
              <controlPr defaultSize="0" autoFill="0" autoLine="0" autoPict="0">
                <anchor moveWithCells="1">
                  <from>
                    <xdr:col>3</xdr:col>
                    <xdr:colOff>714375</xdr:colOff>
                    <xdr:row>73</xdr:row>
                    <xdr:rowOff>0</xdr:rowOff>
                  </from>
                  <to>
                    <xdr:col>4</xdr:col>
                    <xdr:colOff>0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8" name="Check Box 166">
              <controlPr defaultSize="0" autoFill="0" autoLine="0" autoPict="0">
                <anchor moveWithCells="1">
                  <from>
                    <xdr:col>3</xdr:col>
                    <xdr:colOff>714375</xdr:colOff>
                    <xdr:row>74</xdr:row>
                    <xdr:rowOff>0</xdr:rowOff>
                  </from>
                  <to>
                    <xdr:col>4</xdr:col>
                    <xdr:colOff>0</xdr:colOff>
                    <xdr:row>74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9" name="Check Box 168">
              <controlPr defaultSize="0" autoFill="0" autoLine="0" autoPict="0">
                <anchor moveWithCells="1">
                  <from>
                    <xdr:col>3</xdr:col>
                    <xdr:colOff>714375</xdr:colOff>
                    <xdr:row>58</xdr:row>
                    <xdr:rowOff>0</xdr:rowOff>
                  </from>
                  <to>
                    <xdr:col>4</xdr:col>
                    <xdr:colOff>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0" name="Check Box 169">
              <controlPr defaultSize="0" autoFill="0" autoLine="0" autoPict="0">
                <anchor moveWithCells="1">
                  <from>
                    <xdr:col>3</xdr:col>
                    <xdr:colOff>714375</xdr:colOff>
                    <xdr:row>35</xdr:row>
                    <xdr:rowOff>0</xdr:rowOff>
                  </from>
                  <to>
                    <xdr:col>4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1" name="Check Box 170">
              <controlPr defaultSize="0" autoFill="0" autoLine="0" autoPict="0">
                <anchor moveWithCells="1">
                  <from>
                    <xdr:col>3</xdr:col>
                    <xdr:colOff>714375</xdr:colOff>
                    <xdr:row>36</xdr:row>
                    <xdr:rowOff>0</xdr:rowOff>
                  </from>
                  <to>
                    <xdr:col>4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2" name="Check Box 171">
              <controlPr defaultSize="0" autoFill="0" autoLine="0" autoPict="0">
                <anchor moveWithCells="1">
                  <from>
                    <xdr:col>3</xdr:col>
                    <xdr:colOff>714375</xdr:colOff>
                    <xdr:row>37</xdr:row>
                    <xdr:rowOff>0</xdr:rowOff>
                  </from>
                  <to>
                    <xdr:col>4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3" name="Check Box 172">
              <controlPr defaultSize="0" autoFill="0" autoLine="0" autoPict="0">
                <anchor moveWithCells="1">
                  <from>
                    <xdr:col>3</xdr:col>
                    <xdr:colOff>714375</xdr:colOff>
                    <xdr:row>38</xdr:row>
                    <xdr:rowOff>314325</xdr:rowOff>
                  </from>
                  <to>
                    <xdr:col>4</xdr:col>
                    <xdr:colOff>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4" name="Check Box 173">
              <controlPr defaultSize="0" autoFill="0" autoLine="0" autoPict="0">
                <anchor moveWithCells="1">
                  <from>
                    <xdr:col>3</xdr:col>
                    <xdr:colOff>714375</xdr:colOff>
                    <xdr:row>49</xdr:row>
                    <xdr:rowOff>0</xdr:rowOff>
                  </from>
                  <to>
                    <xdr:col>4</xdr:col>
                    <xdr:colOff>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5" name="Check Box 174">
              <controlPr defaultSize="0" autoFill="0" autoLine="0" autoPict="0">
                <anchor moveWithCells="1">
                  <from>
                    <xdr:col>3</xdr:col>
                    <xdr:colOff>714375</xdr:colOff>
                    <xdr:row>50</xdr:row>
                    <xdr:rowOff>0</xdr:rowOff>
                  </from>
                  <to>
                    <xdr:col>4</xdr:col>
                    <xdr:colOff>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6" name="Check Box 175">
              <controlPr defaultSize="0" autoFill="0" autoLine="0" autoPict="0">
                <anchor moveWithCells="1">
                  <from>
                    <xdr:col>3</xdr:col>
                    <xdr:colOff>714375</xdr:colOff>
                    <xdr:row>63</xdr:row>
                    <xdr:rowOff>0</xdr:rowOff>
                  </from>
                  <to>
                    <xdr:col>4</xdr:col>
                    <xdr:colOff>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97" name="Check Box 176">
              <controlPr defaultSize="0" autoFill="0" autoLine="0" autoPict="0">
                <anchor moveWithCells="1">
                  <from>
                    <xdr:col>3</xdr:col>
                    <xdr:colOff>714375</xdr:colOff>
                    <xdr:row>64</xdr:row>
                    <xdr:rowOff>0</xdr:rowOff>
                  </from>
                  <to>
                    <xdr:col>4</xdr:col>
                    <xdr:colOff>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8" name="Check Box 177">
              <controlPr defaultSize="0" autoFill="0" autoLine="0" autoPict="0">
                <anchor moveWithCells="1">
                  <from>
                    <xdr:col>3</xdr:col>
                    <xdr:colOff>714375</xdr:colOff>
                    <xdr:row>65</xdr:row>
                    <xdr:rowOff>314325</xdr:rowOff>
                  </from>
                  <to>
                    <xdr:col>4</xdr:col>
                    <xdr:colOff>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99" name="Check Box 178">
              <controlPr defaultSize="0" autoFill="0" autoLine="0" autoPict="0">
                <anchor moveWithCells="1">
                  <from>
                    <xdr:col>3</xdr:col>
                    <xdr:colOff>714375</xdr:colOff>
                    <xdr:row>21</xdr:row>
                    <xdr:rowOff>314325</xdr:rowOff>
                  </from>
                  <to>
                    <xdr:col>4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0" name="Check Box 179">
              <controlPr defaultSize="0" autoFill="0" autoLine="0" autoPict="0">
                <anchor moveWithCells="1">
                  <from>
                    <xdr:col>3</xdr:col>
                    <xdr:colOff>714375</xdr:colOff>
                    <xdr:row>22</xdr:row>
                    <xdr:rowOff>0</xdr:rowOff>
                  </from>
                  <to>
                    <xdr:col>4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tableParts count="1">
    <tablePart r:id="rId10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795EB5D5-426F-49A0-87BC-BEFAD41C5498}">
            <xm:f>NOT(ISERROR(SEARCH($D$3,E10)))</xm:f>
            <xm:f>$D$3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E10:H83 E87:H91</xm:sqref>
        </x14:conditionalFormatting>
        <x14:conditionalFormatting xmlns:xm="http://schemas.microsoft.com/office/excel/2006/main">
          <x14:cfRule type="containsText" priority="60" operator="containsText" id="{8C618010-5580-472D-89C7-11D84662090D}">
            <xm:f>NOT(ISERROR(SEARCH($D$2,E10)))</xm:f>
            <xm:f>$D$2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H10:H83 E10:E83 E87:E91 H87:H91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86140A728C4C4C9AABB40A39402245" ma:contentTypeVersion="2" ma:contentTypeDescription="Crear nuevo documento." ma:contentTypeScope="" ma:versionID="5c9f4cf0885aeaed8a478951534b71a1">
  <xsd:schema xmlns:xsd="http://www.w3.org/2001/XMLSchema" xmlns:xs="http://www.w3.org/2001/XMLSchema" xmlns:p="http://schemas.microsoft.com/office/2006/metadata/properties" xmlns:ns3="24cd141f-bede-4d27-a4fa-fd3e1af1d443" targetNamespace="http://schemas.microsoft.com/office/2006/metadata/properties" ma:root="true" ma:fieldsID="241642bbbdd796d3389d7722ccbbc9f0" ns3:_="">
    <xsd:import namespace="24cd141f-bede-4d27-a4fa-fd3e1af1d4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d141f-bede-4d27-a4fa-fd3e1af1d4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908757-96AA-45E9-AB10-A7809161D3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019276-F08A-4B65-BEC8-6B8E725AA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d141f-bede-4d27-a4fa-fd3e1af1d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A7A1F1-F6B1-444B-B45F-584DB82B0555}">
  <ds:schemaRefs>
    <ds:schemaRef ds:uri="http://purl.org/dc/dcmitype/"/>
    <ds:schemaRef ds:uri="24cd141f-bede-4d27-a4fa-fd3e1af1d443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Instrucciones</vt:lpstr>
      <vt:lpstr>Autobaremo</vt:lpstr>
      <vt:lpstr>Autobaremo!Área_de_impresión</vt:lpstr>
      <vt:lpstr>Autobaremo!Títulos_a_imprimir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Salcedo</dc:creator>
  <cp:lastModifiedBy>Manuel Salcedo Visiedo</cp:lastModifiedBy>
  <cp:lastPrinted>2025-06-17T09:11:26Z</cp:lastPrinted>
  <dcterms:created xsi:type="dcterms:W3CDTF">2023-04-04T06:07:21Z</dcterms:created>
  <dcterms:modified xsi:type="dcterms:W3CDTF">2025-06-17T09:11:41Z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0x0101002186140A728C4C4C9AABB40A39402245</vt:lpwstr>
  </property>
</Properties>
</file>